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124226"/>
  <mc:AlternateContent xmlns:mc="http://schemas.openxmlformats.org/markup-compatibility/2006">
    <mc:Choice Requires="x15">
      <x15ac:absPath xmlns:x15ac="http://schemas.microsoft.com/office/spreadsheetml/2010/11/ac" url="C:\Users\Camila\Downloads\"/>
    </mc:Choice>
  </mc:AlternateContent>
  <xr:revisionPtr revIDLastSave="0" documentId="13_ncr:1_{F42D1FAD-36D5-4BE2-91ED-6FA347568DF3}" xr6:coauthVersionLast="47" xr6:coauthVersionMax="47" xr10:uidLastSave="{00000000-0000-0000-0000-000000000000}"/>
  <bookViews>
    <workbookView xWindow="-120" yWindow="-120" windowWidth="29040" windowHeight="15840" tabRatio="865" activeTab="9" xr2:uid="{00000000-000D-0000-FFFF-FFFF00000000}"/>
  </bookViews>
  <sheets>
    <sheet name="1. IDENTIFICACIÓN" sheetId="36" r:id="rId1"/>
    <sheet name="2. PRESUPUESTO" sheetId="5" r:id="rId2"/>
    <sheet name="3. OTROS APORTES" sheetId="32" r:id="rId3"/>
    <sheet name="4. RRHH" sheetId="37" r:id="rId4"/>
    <sheet name="5. COMPROMISOS" sheetId="28" r:id="rId5"/>
    <sheet name="6. ACTIVIDADES" sheetId="33" r:id="rId6"/>
    <sheet name="7. ESTABLECIMIENTOS" sheetId="22" r:id="rId7"/>
    <sheet name="8. TRANSPARENCIA" sheetId="38" r:id="rId8"/>
    <sheet name="9. INDICADORES" sheetId="30" r:id="rId9"/>
    <sheet name="10. LOGROS, HITOS Y DESAFÍOS" sheetId="39" r:id="rId10"/>
  </sheets>
  <externalReferences>
    <externalReference r:id="rId11"/>
    <externalReference r:id="rId12"/>
    <externalReference r:id="rId13"/>
    <externalReference r:id="rId14"/>
    <externalReference r:id="rId15"/>
    <externalReference r:id="rId16"/>
  </externalReferences>
  <definedNames>
    <definedName name="_xlnm._FilterDatabase" localSheetId="2" hidden="1">'3. OTROS APORTES'!$A$5:$I$80</definedName>
    <definedName name="_xlnm._FilterDatabase" localSheetId="3" hidden="1">'4. RRHH'!$B$4:$G$4</definedName>
    <definedName name="_xlnm._FilterDatabase" localSheetId="4" hidden="1">'5. COMPROMISOS'!$C$6:$X$6</definedName>
    <definedName name="_xlnm._FilterDatabase" localSheetId="5" hidden="1">'6. ACTIVIDADES'!$B$6:$X$10</definedName>
    <definedName name="_xlnm._FilterDatabase" localSheetId="6" hidden="1">'7. ESTABLECIMIENTOS'!$I$4:$J$4</definedName>
    <definedName name="_xlnm._FilterDatabase" localSheetId="7" hidden="1">'8. TRANSPARENCIA'!$B$7:$H$7</definedName>
    <definedName name="Extranjero" localSheetId="0">[1]Listas!$C$12:$C$225</definedName>
    <definedName name="Extranjero" localSheetId="9">[2]Listas!$C$12:$C$225</definedName>
    <definedName name="Extranjero" localSheetId="3">[1]Listas!$C$12:$C$225</definedName>
    <definedName name="Extranjero" localSheetId="5">[3]Listas!$C$12:$C$225</definedName>
    <definedName name="Extranjero" localSheetId="6">[4]Listas!$C$12:$C$225</definedName>
    <definedName name="Extranjero">[4]Listas!$C$12:$C$225</definedName>
    <definedName name="Función" localSheetId="0">#REF!</definedName>
    <definedName name="Función" localSheetId="9">#REF!</definedName>
    <definedName name="Función" localSheetId="3">#REF!</definedName>
    <definedName name="Función" localSheetId="4">#REF!</definedName>
    <definedName name="Función" localSheetId="5">'6. ACTIVIDADES'!#REF!</definedName>
    <definedName name="Función" localSheetId="6">'[5]5. ACTIVIDADES'!#REF!</definedName>
    <definedName name="Función" localSheetId="8">'[6]3. ACTIVIDADES'!#REF!</definedName>
    <definedName name="Función">#REF!</definedName>
    <definedName name="PRIVADO" localSheetId="6">'7. ESTABLECIMIENTOS'!#REF!</definedName>
    <definedName name="PÚBLICO" localSheetId="6">'7. ESTABLECIMIENTOS'!#REF!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2" i="30" l="1"/>
  <c r="F11" i="30"/>
  <c r="E7" i="30"/>
  <c r="E6" i="30"/>
  <c r="O30" i="5"/>
  <c r="O25" i="5"/>
  <c r="O15" i="5"/>
  <c r="F17" i="30"/>
  <c r="I80" i="32"/>
  <c r="N15" i="22"/>
  <c r="N16" i="22"/>
  <c r="N17" i="22"/>
  <c r="N18" i="22"/>
  <c r="N19" i="22"/>
  <c r="N20" i="22"/>
  <c r="N14" i="22"/>
  <c r="Q21" i="28"/>
  <c r="Q13" i="28"/>
  <c r="Q8" i="28"/>
  <c r="N13" i="22"/>
  <c r="N12" i="22"/>
  <c r="N11" i="22"/>
  <c r="N7" i="22"/>
  <c r="N8" i="22"/>
  <c r="N9" i="22"/>
  <c r="N10" i="22"/>
  <c r="N6" i="22"/>
  <c r="N5" i="22"/>
  <c r="O24" i="5"/>
  <c r="O22" i="5"/>
  <c r="O23" i="5"/>
  <c r="O21" i="5"/>
  <c r="O20" i="5"/>
  <c r="O14" i="5"/>
  <c r="O7" i="5"/>
  <c r="O8" i="5"/>
  <c r="O9" i="5"/>
  <c r="O10" i="5"/>
  <c r="O11" i="5"/>
  <c r="O12" i="5"/>
  <c r="O13" i="5"/>
  <c r="O6" i="5"/>
  <c r="O5" i="5"/>
  <c r="Q9" i="28"/>
  <c r="Q16" i="28"/>
  <c r="Q10" i="28"/>
  <c r="Q26" i="28" l="1"/>
  <c r="N21" i="22"/>
  <c r="Q19" i="28"/>
  <c r="Q23" i="28"/>
  <c r="Q15" i="28"/>
  <c r="H15" i="37"/>
  <c r="I30" i="5" l="1"/>
  <c r="I15" i="5"/>
  <c r="I25" i="5"/>
  <c r="Q7" i="28"/>
  <c r="Q25" i="28"/>
  <c r="I26" i="28"/>
  <c r="Q22" i="28"/>
  <c r="D15" i="5" l="1"/>
  <c r="D5" i="38" l="1"/>
  <c r="D25" i="5" l="1"/>
  <c r="D30" i="5" s="1"/>
  <c r="E15" i="5"/>
  <c r="E25" i="5"/>
  <c r="F15" i="5"/>
  <c r="F25" i="5"/>
  <c r="G15" i="5"/>
  <c r="G25" i="5"/>
  <c r="H15" i="5"/>
  <c r="H25" i="5"/>
  <c r="J15" i="5"/>
  <c r="J25" i="5"/>
  <c r="K15" i="5"/>
  <c r="K25" i="5"/>
  <c r="K30" i="5" s="1"/>
  <c r="L15" i="5"/>
  <c r="L25" i="5"/>
  <c r="M15" i="5"/>
  <c r="M25" i="5"/>
  <c r="N15" i="5"/>
  <c r="N25" i="5"/>
  <c r="C25" i="5"/>
  <c r="C15" i="5"/>
  <c r="N30" i="5" l="1"/>
  <c r="M30" i="5"/>
  <c r="L30" i="5"/>
  <c r="J30" i="5"/>
  <c r="H30" i="5"/>
  <c r="G30" i="5"/>
  <c r="F30" i="5"/>
  <c r="E30" i="5"/>
  <c r="C30"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maria alvarado</author>
    <author>Cote</author>
  </authors>
  <commentList>
    <comment ref="O3" authorId="0" shapeId="0" xr:uid="{FC650A7E-97DB-49D5-BA7C-F955D8C0710A}">
      <text>
        <r>
          <rPr>
            <sz val="9"/>
            <color indexed="81"/>
            <rFont val="Tahoma"/>
            <family val="2"/>
          </rPr>
          <t>Para el caso de las actividades virtuales / remotas, deben ingresar los datos que arrojen las respectivas plataformas hasta la fecha de corte del informe (último día del mes).</t>
        </r>
      </text>
    </comment>
    <comment ref="F4" authorId="1" shapeId="0" xr:uid="{00000000-0006-0000-0600-000001000000}">
      <text>
        <r>
          <rPr>
            <sz val="9"/>
            <color indexed="81"/>
            <rFont val="Tahoma"/>
            <family val="2"/>
          </rPr>
          <t>A diferencia de años anteriores, este año sólo hay dos opciones de modalidad de ejecución: presencial o virtual. En caso de que la organización realice una actividad en ambas modalidades (presencial y transmisión vía streaming, por ejemplo), deberá ingresar los datos en dos filas distintas, una para los datos de los beneficiarios presenciales y otra para los datos de beneficiarios virtuales / remotos. Para mayor información, ver documento de ejemplos adjunto.</t>
        </r>
      </text>
    </comment>
  </commentList>
</comments>
</file>

<file path=xl/sharedStrings.xml><?xml version="1.0" encoding="utf-8"?>
<sst xmlns="http://schemas.openxmlformats.org/spreadsheetml/2006/main" count="6641" uniqueCount="1626">
  <si>
    <t>1. IDENTIFICACIÓN DE LA ORGANIZACIÓN</t>
  </si>
  <si>
    <r>
      <rPr>
        <u/>
        <sz val="9"/>
        <color theme="1"/>
        <rFont val="Verdana"/>
        <family val="2"/>
      </rPr>
      <t>Instrucción</t>
    </r>
    <r>
      <rPr>
        <sz val="9"/>
        <color theme="1"/>
        <rFont val="Verdana"/>
        <family val="2"/>
      </rPr>
      <t>: completar con la información que se solicita en cada recuadro</t>
    </r>
  </si>
  <si>
    <t>Tipo de Convenio</t>
  </si>
  <si>
    <t>Ley de Presupuesto 2024</t>
  </si>
  <si>
    <t>Resolución - Fecha</t>
  </si>
  <si>
    <t>REX N° 277 del 14-02-2024</t>
  </si>
  <si>
    <t>Razón Social</t>
  </si>
  <si>
    <t>Fundación Festival Internacional Teatro a Mil</t>
  </si>
  <si>
    <t>Rol Único Trinutario</t>
  </si>
  <si>
    <t>65.409.160-9</t>
  </si>
  <si>
    <t>Domicilio Legal</t>
  </si>
  <si>
    <t>Marchant Pereira 201, Oficina 201, Providencia</t>
  </si>
  <si>
    <t>Representante Legal</t>
  </si>
  <si>
    <t>Carmen Angélica Romero Quero</t>
  </si>
  <si>
    <t>Teléfono</t>
  </si>
  <si>
    <t>Correo Electrónico</t>
  </si>
  <si>
    <t>Sitio Web Institucional</t>
  </si>
  <si>
    <t>www.teatroamil.cl</t>
  </si>
  <si>
    <t>Programa Orquestas Regionales Profesionales 2024</t>
  </si>
  <si>
    <t>Programa Apoyo a Organizaciones Culturales Colaboradoras - Modalidad Continuidad 2023</t>
  </si>
  <si>
    <t>2. PRESUPUESTO</t>
  </si>
  <si>
    <r>
      <rPr>
        <u/>
        <sz val="9"/>
        <color rgb="FF000000"/>
        <rFont val="Verdana"/>
        <family val="2"/>
      </rPr>
      <t>Instrucción:</t>
    </r>
    <r>
      <rPr>
        <sz val="9"/>
        <color rgb="FF000000"/>
        <rFont val="Verdana"/>
        <family val="2"/>
      </rPr>
      <t xml:space="preserve"> completar los datos solicitados</t>
    </r>
  </si>
  <si>
    <t>INGRESOS MONETARIOS</t>
  </si>
  <si>
    <t>ITEM</t>
  </si>
  <si>
    <t>Enero</t>
  </si>
  <si>
    <t>Febrero</t>
  </si>
  <si>
    <t>Marzo</t>
  </si>
  <si>
    <t>Abril</t>
  </si>
  <si>
    <t>Mayo</t>
  </si>
  <si>
    <t>Junio</t>
  </si>
  <si>
    <t>Julio</t>
  </si>
  <si>
    <t>Agosto</t>
  </si>
  <si>
    <t>Septiembre</t>
  </si>
  <si>
    <t>Octubre</t>
  </si>
  <si>
    <t>Noviembre</t>
  </si>
  <si>
    <t>Diciembre</t>
  </si>
  <si>
    <t>Monto Transferido
Anual</t>
  </si>
  <si>
    <t>Observaciones</t>
  </si>
  <si>
    <r>
      <t>INGRESOS POR CONVENIO LEY DE PRESUPUESTOS 2024 MINISTERIO DE LAS CULTURAS, LAS ARTES Y EL PATRIMONIO</t>
    </r>
    <r>
      <rPr>
        <sz val="9"/>
        <rFont val="Verdana"/>
        <family val="2"/>
      </rPr>
      <t xml:space="preserve"> (LEY N°21.516)</t>
    </r>
  </si>
  <si>
    <t>OTROS INGRESOS MINISTERIO DE LAS CULTURAS, LAS ARTES Y EL PATRIMONIO (Fondart, Ventanilla Abierta, Programa Infraestructura, Red Cultura, Fondo del Patrimonio, etc.)</t>
  </si>
  <si>
    <t>OTROS INGRESOS PÚBLICOS LOCALES: MUNICIPIOS / GOBIERNOS REGIONALES</t>
  </si>
  <si>
    <t xml:space="preserve"> </t>
  </si>
  <si>
    <t>OTROS INGRESOS NIVEL CENTRAL : MINISTERIOS, SERVICIOS</t>
  </si>
  <si>
    <r>
      <t>INGRESOS POR LEY DE DONACIONES CULTURALES LEY N° 20.675</t>
    </r>
    <r>
      <rPr>
        <sz val="9"/>
        <rFont val="Verdana"/>
        <family val="2"/>
      </rPr>
      <t xml:space="preserve"> (MODIFICA LEY CONTENIDA EN ART. 8º DE LA LEY N° 18.985).</t>
    </r>
  </si>
  <si>
    <t>INGRESOS PROVENIENTES DE PRIVADOS</t>
  </si>
  <si>
    <t>INGRESOS POR VENTA DE TICKETS</t>
  </si>
  <si>
    <t>INGRESOS POR VENTA DE SERVICIOS</t>
  </si>
  <si>
    <t>INGRESOS POR ARRIENDOS DE ESPACIOS</t>
  </si>
  <si>
    <r>
      <t xml:space="preserve">OTROS INGRESOS </t>
    </r>
    <r>
      <rPr>
        <b/>
        <sz val="9"/>
        <color rgb="FFFF0000"/>
        <rFont val="Verdana"/>
        <family val="2"/>
      </rPr>
      <t>(ESPECIFICAR)</t>
    </r>
  </si>
  <si>
    <t>Funciones de obras en el extranjero. / Intereses y reajustes</t>
  </si>
  <si>
    <t>TOTAL</t>
  </si>
  <si>
    <t>EGRESOS</t>
  </si>
  <si>
    <t>Monto Total Ejecutado 2024</t>
  </si>
  <si>
    <t>GASTOS DE OPERACIÓN</t>
  </si>
  <si>
    <t>GASTOS DE DIFUSIÓN</t>
  </si>
  <si>
    <t>GASTOS DE INVERSIÓN</t>
  </si>
  <si>
    <t>GASTOS DE PERSONAL</t>
  </si>
  <si>
    <t>OTROS GASTOS</t>
  </si>
  <si>
    <t xml:space="preserve">Gastos de administración, funcionamiento de oficina, comunicaciones, arriendos, entre otros. </t>
  </si>
  <si>
    <t>RESUMEN PRESUPUESTARIO</t>
  </si>
  <si>
    <t>UTILIDAD O PÉRDIDA DEL PERÍODO</t>
  </si>
  <si>
    <t>Total 2024</t>
  </si>
  <si>
    <t>Cabe señalar que a la fecha del informe, los meses informados aún no están cerrados contablemente. Pero las diferencias son marginales en cuanto al valor total final.</t>
  </si>
  <si>
    <t>3. OTROS APORTES ADICIONALES A TRANSFERENCIA CORRIENTE</t>
  </si>
  <si>
    <r>
      <rPr>
        <u/>
        <sz val="9"/>
        <color rgb="FF000000"/>
        <rFont val="Verdana"/>
        <family val="2"/>
      </rPr>
      <t>Instrucción</t>
    </r>
    <r>
      <rPr>
        <sz val="9"/>
        <color rgb="FF000000"/>
        <rFont val="Verdana"/>
        <family val="2"/>
      </rPr>
      <t xml:space="preserve">: deberá llenar esta pestaña de forma </t>
    </r>
    <r>
      <rPr>
        <u/>
        <sz val="9"/>
        <color rgb="FF000000"/>
        <rFont val="Verdana"/>
        <family val="2"/>
      </rPr>
      <t>mensual</t>
    </r>
    <r>
      <rPr>
        <sz val="9"/>
        <color rgb="FF000000"/>
        <rFont val="Verdana"/>
        <family val="2"/>
      </rPr>
      <t xml:space="preserve"> y publicarla en su sitio web institucional a más tardar el día 15 del mes siguiente. Si en algún mes no recibió aportes, se deberá llenar la casilla de monto adjudicado o aportado con "$0" o "Sin aportes", no publicar el documento en blanco.
1° publicación: Otros Aportes mes de enero. Fecha de publicación: 15 de febrero de 2024
2° publicación: Otros Aportes mes de febrero. Fecha de publicación:  15 de marzo de 2024
3° publicación: Otros Aportes mes de marzo. Fecha de publicación: 15 de abril de 2024
4° publicación: Otros Aportes mes de abril. Fecha de publicación: 15 de mayo de 2024
5° publicación: Otros Aportes mes de mayo. Fecha de publicación: 17 de junio de 2024
6° publicación: Otros Aportes mes de junio. Fecha de publicación: 15 de julio de 2024
7° publicación: Otros Aportes mes de julio. Fecha de publicación: 16 de agosto de 2024
8° publicación: Otros Aportes mes de agosto. Fecha de publicación: 16 de septiembre de 2024
9° publicación: Otros Aportes mes de septiembre. Fecha de publicación: 15 de octubre de 2024
10° publicación: Otros Aportes mes de octubre. Fecha de publicación: 15 de noviembre de 2024
11° publicación: Otros Aportes mes de noviembre. Fecha de publicación: 16 de diciembre de 2024
12° publicación: Otros Aportes mes de diciembre. Fecha de publicación: 15 de enero de 2025</t>
    </r>
  </si>
  <si>
    <t>PROYECTOS ADJUDICADOS / APORTES DIRECTOS</t>
  </si>
  <si>
    <t>LLENAR SÓLO EN CASO DE PROYECTOS ADJUDICADOS</t>
  </si>
  <si>
    <t>MES</t>
  </si>
  <si>
    <t>NOMBRE DE LA INSTITUCIÓN QUE REALIZA EL APORTE</t>
  </si>
  <si>
    <t>TIPO DE INSTITUCIÓN</t>
  </si>
  <si>
    <t>TIPO DE APORTE</t>
  </si>
  <si>
    <t>NOMBRE DEL PROYECTO</t>
  </si>
  <si>
    <t>LÍNEA DE FINANCIAMIENTO</t>
  </si>
  <si>
    <t>DURACIÓN DEL PROYECTO</t>
  </si>
  <si>
    <t>MONTO ADJUDICADO / APORTADO</t>
  </si>
  <si>
    <t>ENERO</t>
  </si>
  <si>
    <t>FUNDACIÓN TIEMPOS NUEVOS</t>
  </si>
  <si>
    <t>Empresa Privada</t>
  </si>
  <si>
    <t>Monetario</t>
  </si>
  <si>
    <t>FESTIVAL INTERNACIONAL TEATRO A MIL 2024</t>
  </si>
  <si>
    <t>FINANCIAMIENTO DE PROYECTO</t>
  </si>
  <si>
    <t>28 DÍAS</t>
  </si>
  <si>
    <t>I. MUNICIPALIDAD DE MAIPU</t>
  </si>
  <si>
    <t>Municipio</t>
  </si>
  <si>
    <t>I. MUNICIPALIDAD DE LO ESPEJO</t>
  </si>
  <si>
    <t>CORP. CULT. DE LO BARNECHEA</t>
  </si>
  <si>
    <t>CORP. CULT. DE VITACURA</t>
  </si>
  <si>
    <t>CORP. EMPRES. PARA EL DESARR. DE TIL TIL</t>
  </si>
  <si>
    <t>CORP. CULT. MUNICIPAL DE LA COMUNA DE CHILLAN</t>
  </si>
  <si>
    <t>I. MUNICIPALIDAD DE QUINTA NORMAL</t>
  </si>
  <si>
    <t>EMBAJADA DE AUSTRIA</t>
  </si>
  <si>
    <t>SOUTHBRIDGE CIA. DE SEGUROS GENERALES</t>
  </si>
  <si>
    <t>FEBRERO</t>
  </si>
  <si>
    <t>I. MUNICIPALIDAD DE RENCA</t>
  </si>
  <si>
    <t>CORP. CULT. DE LA GRANJA</t>
  </si>
  <si>
    <t>I. MUNICIPALIDAD DE BUIN</t>
  </si>
  <si>
    <t>I. MUNICIPALIDAD DE CASABLANCA</t>
  </si>
  <si>
    <t>I. MUNICIPALIDAD DE MACHALÍ</t>
  </si>
  <si>
    <t>I. MUNICIPALIDAD DE MELIPILLA</t>
  </si>
  <si>
    <t>CORP. CULT. DE SAN JOAQUÍN</t>
  </si>
  <si>
    <t>I. MUNICIPALIDAD DE LAMPA</t>
  </si>
  <si>
    <t>CORP. CULT. DE PUENTE ALTO</t>
  </si>
  <si>
    <t>I. MUNICIPALIDAD DE CERRILLOS</t>
  </si>
  <si>
    <t>I. MUNICIPALIDAD DE COQUIMBO</t>
  </si>
  <si>
    <t>I. MUNICIPALIDAD DE TEMUCO</t>
  </si>
  <si>
    <t>CORP. MUNICIPAL DE CULTURA DE PAINE</t>
  </si>
  <si>
    <t>CORP. MUNICIPAL DE SAN MIGUEL</t>
  </si>
  <si>
    <t>I. MUNICIPALIDAD DE ISLA DE MAIPO</t>
  </si>
  <si>
    <t>I. MUNICIPALIDAD DE SAN BERNARDO</t>
  </si>
  <si>
    <t>CORP. MUNICIAPL DEL ARTE Y LA CULTURA DE TALAGANTE</t>
  </si>
  <si>
    <t>I. MUNICIPALIDAD DE PEDRO AGUIRRE CERDA</t>
  </si>
  <si>
    <t>CORP. CULTURAL DE ÑUÑOA</t>
  </si>
  <si>
    <t>CORP. DE CULTURA Y PATRIMONIO DE INDEPENDENCIA</t>
  </si>
  <si>
    <t>CORP. CULTURAL DE LA PINTANA</t>
  </si>
  <si>
    <t>CAMARA CHILENA CANADIENSE DE COMERCIO</t>
  </si>
  <si>
    <t>EMBAJADA DE AUSTRALIA</t>
  </si>
  <si>
    <t>MARZO</t>
  </si>
  <si>
    <t>ILUSTRE MUNICIPALIDAD DE EL BOSQUE</t>
  </si>
  <si>
    <t>ILUSTRE MUNICIPALIDAD DE CONCEPCIÓN</t>
  </si>
  <si>
    <t>CORPORACIÓN TEATRO REGIONAL DEL BIOBIO</t>
  </si>
  <si>
    <t>Empresa Pública</t>
  </si>
  <si>
    <t>ILUSTRE MUNICIPALIDAD DE CERRO NAVIA</t>
  </si>
  <si>
    <t>ILUSTRE MUNICIPALIDAD DE PEÑAFLOR</t>
  </si>
  <si>
    <t>BANCO ESTADO</t>
  </si>
  <si>
    <t>ABRIL</t>
  </si>
  <si>
    <t>ILUSTRE MUNICIPALIDAD DE PUDAHUEL</t>
  </si>
  <si>
    <t>ILUSTRE MUNICIPALIDAD DE QUILICURA</t>
  </si>
  <si>
    <t xml:space="preserve">CORPORACIÓN CENTRO CULTURAL GABRIELA MISTRAL </t>
  </si>
  <si>
    <t>ASOCIACIÓN PATRIMONIAL CULTURAL DE LA REGIÓN DE LOS RÍOS</t>
  </si>
  <si>
    <t>CIRCULACIÓN NACIONAL - OBRA MOLLY BLOOM</t>
  </si>
  <si>
    <t>1 DÍA</t>
  </si>
  <si>
    <t>INSTITUTO CHILENO FRANCÉS</t>
  </si>
  <si>
    <t>MAYO</t>
  </si>
  <si>
    <t>ILUSTRE MUNICIPALIDAD DE SAN FELIPE</t>
  </si>
  <si>
    <t>CIRCULACIÓN NACIONAL - ELLA LO AMA</t>
  </si>
  <si>
    <t>CIRCULACIÓN NACIONAL - ENCUENTROS BREVES CON HOMBRES REPULSIVOS Y MAÑANA ES OTRO PAÍS</t>
  </si>
  <si>
    <t>2 DÍAS</t>
  </si>
  <si>
    <t>SERVICIO LOCAL DE EDUCACIÓN PÚBLICA GABRIELA MISTRAL</t>
  </si>
  <si>
    <t>TEATRO EN LA EDUCACIÓN 2024</t>
  </si>
  <si>
    <t>9 MESES</t>
  </si>
  <si>
    <t>JUNIO</t>
  </si>
  <si>
    <t>PROCHILE</t>
  </si>
  <si>
    <t>PLATEA24: SEMANA DE PROGRAMADORES</t>
  </si>
  <si>
    <t>7 DÍAS</t>
  </si>
  <si>
    <t>JULIO</t>
  </si>
  <si>
    <t>Servicio Público</t>
  </si>
  <si>
    <t xml:space="preserve">BHP </t>
  </si>
  <si>
    <t>FESTIVAL INTERNACIONAL TEATRO A MIL 2025</t>
  </si>
  <si>
    <t>30 DÍAS</t>
  </si>
  <si>
    <t>MINERA ESCONDIDA</t>
  </si>
  <si>
    <t>SOCIEDAD DE MARKETING</t>
  </si>
  <si>
    <t>CORPORACIÓN MUNICIPAL DE DESARROLLO DE LAMPA</t>
  </si>
  <si>
    <t>SUBSECRETARÍA MINISTERIO DE LAS CULTURAS, LAS ARTES Y EL PATRIMONIO</t>
  </si>
  <si>
    <t>CIRCULACIÓN NACIONAL - MES DEL TEATRO - NI TAN CLÁSICOS</t>
  </si>
  <si>
    <t>5 DÍAS</t>
  </si>
  <si>
    <t>CIRCULACIÓN NACIONAL - MES DEL TEATRO - MOLLY BLOOM</t>
  </si>
  <si>
    <t>AGOSTO</t>
  </si>
  <si>
    <t>CORPORACIÓN MUNICIPAL DE LAS CULTURAS Y LAS ARTES DE SAN ANTONIO</t>
  </si>
  <si>
    <t>CIRCULACIÓN NACIONAL - MOLLY BLOOM</t>
  </si>
  <si>
    <t>INVERSIÓN Y PRODUCCIÓN SAN GINÉS</t>
  </si>
  <si>
    <t>SEPTIEMBRE</t>
  </si>
  <si>
    <t>OCTUBRE</t>
  </si>
  <si>
    <t>FUNDACIÓN NACIONAL PARA LA SUPERACIÓN DE LA POBREZA</t>
  </si>
  <si>
    <t>CIRCULACIÓN NACIONAL - YORICK, LA HISTORIA DE HAMLET</t>
  </si>
  <si>
    <t>CIRCULACIÓN NACIONAL - LA PICHINTÚN</t>
  </si>
  <si>
    <t>ILUSTRE MUNICIPALIDAD DE ARICA</t>
  </si>
  <si>
    <t>FUNDACIÓN REIMAGINA</t>
  </si>
  <si>
    <t>TEATRO EN LA EDUCACIÓN - EFECTO COLECTIVO</t>
  </si>
  <si>
    <t>4 AÑOS</t>
  </si>
  <si>
    <t>NOVIEMBRE</t>
  </si>
  <si>
    <t>TECK RESOURCES CHILE LIMITADA</t>
  </si>
  <si>
    <t>FESTIVAL TEATRO A MIL 2025</t>
  </si>
  <si>
    <t>RODRIGO MATIAS BAN VALENZUELA BANQUETERÍA Y PRODUCCIÓN DE EVENTOS INTE</t>
  </si>
  <si>
    <t>CIRCULACIÓN NACIONAL - ESTADO VEGETAL</t>
  </si>
  <si>
    <t>4 DÍAS</t>
  </si>
  <si>
    <t>DICIEMBRE</t>
  </si>
  <si>
    <t>23 DÍAS</t>
  </si>
  <si>
    <t>ILUSTRE MUNICIPALIDAD DE SANTIAGO</t>
  </si>
  <si>
    <t>SERVICIO LOCAL DE EDUCACIÓN PÚBLICA DE LAMPA</t>
  </si>
  <si>
    <t>ILUSTRE MUNICIPALIDAD DE LO BARNECHEA</t>
  </si>
  <si>
    <t>Persona natural</t>
  </si>
  <si>
    <t xml:space="preserve">4. RECURSOS HUMANOS  </t>
  </si>
  <si>
    <r>
      <rPr>
        <u/>
        <sz val="9"/>
        <rFont val="Verdana"/>
        <family val="2"/>
      </rPr>
      <t>Instrucción:</t>
    </r>
    <r>
      <rPr>
        <sz val="9"/>
        <rFont val="Verdana"/>
        <family val="2"/>
      </rPr>
      <t xml:space="preserve"> Llenar información del equipo de trabajo que actualmente forma parte de la organización e informar remuneraciones </t>
    </r>
    <r>
      <rPr>
        <u/>
        <sz val="9"/>
        <rFont val="Verdana"/>
        <family val="2"/>
      </rPr>
      <t>en caso de que las mismas sean pagadas con recursos otorgados por esta transferencia</t>
    </r>
    <r>
      <rPr>
        <sz val="9"/>
        <rFont val="Verdana"/>
        <family val="2"/>
      </rPr>
      <t xml:space="preserve">.
</t>
    </r>
    <r>
      <rPr>
        <b/>
        <sz val="9"/>
        <color rgb="FFFF0000"/>
        <rFont val="Verdana"/>
        <family val="2"/>
      </rPr>
      <t>Esta información deberá ser publicada en el sitio web institucional, según lo estipulado en el convenio de transferencia de recursos y ejecución de actividades.</t>
    </r>
  </si>
  <si>
    <t>PERSONAL DE LA ORGANIZACIÓN</t>
  </si>
  <si>
    <t>Nombre y apellido</t>
  </si>
  <si>
    <t>Género con el que se identifica</t>
  </si>
  <si>
    <t>Cargo / Rol</t>
  </si>
  <si>
    <t>Área o Departamento al que pertenece</t>
  </si>
  <si>
    <t>Modalidad de Contrato</t>
  </si>
  <si>
    <t>Marcar con una X si la remuneración se paga con recursos otorgados por esta transferencia</t>
  </si>
  <si>
    <t>Remuneración Bruta</t>
  </si>
  <si>
    <t xml:space="preserve">Femenino </t>
  </si>
  <si>
    <t>ASISTENCIA ÁREA ADMINISTRATIVA</t>
  </si>
  <si>
    <t>ADMINISTRACIÓN Y FINANZAS</t>
  </si>
  <si>
    <t>Contrato Plazo Indefinido</t>
  </si>
  <si>
    <t>X</t>
  </si>
  <si>
    <t>ASISTENTE DE DIRECCIÓN</t>
  </si>
  <si>
    <t>PROGRAMACIÓN</t>
  </si>
  <si>
    <t>Masculino</t>
  </si>
  <si>
    <t>JEFE DE CONTABILIDAD Y TESORERÍA</t>
  </si>
  <si>
    <t>COORDINADORA DE PROGRAMACIÓN NACIONAL</t>
  </si>
  <si>
    <t>JEFA DE CONTENIDOS</t>
  </si>
  <si>
    <t>COMUNICACIONES</t>
  </si>
  <si>
    <t>COORDINADORA DE ADMINISTRACIÓN</t>
  </si>
  <si>
    <t>JEFE DE PRODUCCIÓN</t>
  </si>
  <si>
    <t>PRODUCCIÓN</t>
  </si>
  <si>
    <t>COORDINADORA DE GESTIÓN COMERCIAL</t>
  </si>
  <si>
    <t>GESTIÓN COMERCIAL</t>
  </si>
  <si>
    <t>COMMUNITY MANAGER</t>
  </si>
  <si>
    <t>DISEÑADOR GRÁFICO</t>
  </si>
  <si>
    <t xml:space="preserve">Total Remuneraciones </t>
  </si>
  <si>
    <t>07 Femenino</t>
  </si>
  <si>
    <t>03 Masculino</t>
  </si>
  <si>
    <t>Género</t>
  </si>
  <si>
    <t>Contrato Plazo Fijo</t>
  </si>
  <si>
    <t>Trans Femenino</t>
  </si>
  <si>
    <t>Contrato por Obra</t>
  </si>
  <si>
    <t>Trans Masculino</t>
  </si>
  <si>
    <t>Contrato a Honorarios</t>
  </si>
  <si>
    <t>No Binario</t>
  </si>
  <si>
    <t>Outsourcing - Subcontratación</t>
  </si>
  <si>
    <t>Practicantes o Voluntarios</t>
  </si>
  <si>
    <t>5. ESTADO DE LOS COMPROMISOS ESTABLECIDOS POR CONVENIO</t>
  </si>
  <si>
    <r>
      <rPr>
        <u/>
        <sz val="9"/>
        <rFont val="Verdana"/>
        <family val="2"/>
      </rPr>
      <t>Instrucción</t>
    </r>
    <r>
      <rPr>
        <sz val="9"/>
        <rFont val="Verdana"/>
        <family val="2"/>
      </rPr>
      <t>: deberá llenar esta pestaña con la información de la acciones comprometidas por convenio.</t>
    </r>
  </si>
  <si>
    <t>I. PROGRAMAS PROPIOS</t>
  </si>
  <si>
    <t>LÍNEAS ESTRATÉGICAS</t>
  </si>
  <si>
    <t>OBJETIVOS</t>
  </si>
  <si>
    <t>ACCIONES / ACTIVIDADES</t>
  </si>
  <si>
    <t>COMPONENTE AL QUE SE ASOCIA</t>
  </si>
  <si>
    <t>INDICAR TIPO DE COLABORACIÓN MINISTERIAL</t>
  </si>
  <si>
    <t>TIPO DE ACTIVIDAD</t>
  </si>
  <si>
    <t>META 2024</t>
  </si>
  <si>
    <t>UNIDAD DE MEDIDA</t>
  </si>
  <si>
    <t>VERIFICADORES</t>
  </si>
  <si>
    <t>CRONOGRAMA DE EJECUCIÓN</t>
  </si>
  <si>
    <t>Numeral de compromiso</t>
  </si>
  <si>
    <t>UNIDAD DE MEDIDA EJECUTADA</t>
  </si>
  <si>
    <t>INFORMACIÓN DE LAS ACCIONES A DESARROLLAR</t>
  </si>
  <si>
    <t>Descripción de las actividades y/o acciones desarrolladas</t>
  </si>
  <si>
    <t>Medios de verificación de la actividad adjuntos</t>
  </si>
  <si>
    <t>Fecha o período de realización</t>
  </si>
  <si>
    <t>Estado de ejecución</t>
  </si>
  <si>
    <t>LLENAR SÓLO EN CASO DE MODIFICACIÓN</t>
  </si>
  <si>
    <t>1°T</t>
  </si>
  <si>
    <t>2°T</t>
  </si>
  <si>
    <t>3°T</t>
  </si>
  <si>
    <t>4°T</t>
  </si>
  <si>
    <t>N° de Rex. o Carta que autoriza modificación</t>
  </si>
  <si>
    <t>Detalle de la modificación</t>
  </si>
  <si>
    <t>Estado de la acción modificada</t>
  </si>
  <si>
    <t> </t>
  </si>
  <si>
    <t>I.1. Acceso</t>
  </si>
  <si>
    <t>Acortar las brechas de acceso de participación cultural</t>
  </si>
  <si>
    <t>I.1.1. Funciones y exhibición de artes escénicas gratuitas</t>
  </si>
  <si>
    <t>C1: Acceso: Festival Internacional Santiago a Mil /  Realización Proyectos Ciclo Teatro hoy y Danza Hoy</t>
  </si>
  <si>
    <t>Enfoques y Beneficiarios Preferentes - Territorio- Descentralización</t>
  </si>
  <si>
    <t>Artístico-Cultural</t>
  </si>
  <si>
    <t>Número de funciones</t>
  </si>
  <si>
    <t>Reportes de funciones realizadas/ Fotos/ Prensa</t>
  </si>
  <si>
    <t>I.1.1</t>
  </si>
  <si>
    <r>
      <rPr>
        <b/>
        <sz val="9"/>
        <color rgb="FF000000"/>
        <rFont val="Verdana"/>
        <family val="2"/>
      </rPr>
      <t xml:space="preserve">ENERO: </t>
    </r>
    <r>
      <rPr>
        <sz val="9"/>
        <color rgb="FF000000"/>
        <rFont val="Verdana"/>
        <family val="2"/>
      </rPr>
      <t xml:space="preserve">Se realizan 153 funciones presenciales con acceso gratuito llegando a 228.247. y 02 funciones en Televisión abierta llegando a 896.000 personas.
</t>
    </r>
    <r>
      <rPr>
        <b/>
        <sz val="9"/>
        <color rgb="FF000000"/>
        <rFont val="Verdana"/>
        <family val="2"/>
      </rPr>
      <t xml:space="preserve">MARZO: </t>
    </r>
    <r>
      <rPr>
        <sz val="9"/>
        <color rgb="FF000000"/>
        <rFont val="Verdana"/>
        <family val="2"/>
      </rPr>
      <t xml:space="preserve">Se realizan 1 función con acceso gratuito obra "Volantín"
</t>
    </r>
    <r>
      <rPr>
        <i/>
        <sz val="9"/>
        <color rgb="FF000000"/>
        <rFont val="Verdana"/>
        <family val="2"/>
      </rPr>
      <t xml:space="preserve">(Los siguientes meses se realizan funciones gratuitas pero las cargamos a otros compromisos)
</t>
    </r>
  </si>
  <si>
    <t>Fotografías, Prensa</t>
  </si>
  <si>
    <t>ENERO-MARZO 2024</t>
  </si>
  <si>
    <t>EN EJECUCIÓN</t>
  </si>
  <si>
    <t>I.1.2. Funciones y exhibiciones de artes escénicas pagadas</t>
  </si>
  <si>
    <t>Ejes transversales - Circuitos creativos</t>
  </si>
  <si>
    <t>Reportes de funciones realizadas/ fotos/ Prensa</t>
  </si>
  <si>
    <t>I.1.2</t>
  </si>
  <si>
    <r>
      <rPr>
        <b/>
        <sz val="9"/>
        <color rgb="FF000000"/>
        <rFont val="Verdana"/>
        <family val="2"/>
      </rPr>
      <t>ENERO:</t>
    </r>
    <r>
      <rPr>
        <sz val="9"/>
        <color rgb="FF000000"/>
        <rFont val="Verdana"/>
        <family val="2"/>
      </rPr>
      <t xml:space="preserve"> Se realizan 358 funciones presenciales con acceso pagado en las cuales asistió 58.667 personas con entrada pagada y 17.666 con entrada gratuita.
</t>
    </r>
    <r>
      <rPr>
        <b/>
        <sz val="9"/>
        <color rgb="FF000000"/>
        <rFont val="Verdana"/>
        <family val="2"/>
      </rPr>
      <t>FEBRERO</t>
    </r>
    <r>
      <rPr>
        <sz val="9"/>
        <color rgb="FF000000"/>
        <rFont val="Verdana"/>
        <family val="2"/>
      </rPr>
      <t xml:space="preserve">: Se realizan 263 jornadas/funciones con publico de acceso pagado 31.942 y acceso gratuito 19.461
</t>
    </r>
    <r>
      <rPr>
        <b/>
        <sz val="9"/>
        <color rgb="FF000000"/>
        <rFont val="Verdana"/>
        <family val="2"/>
      </rPr>
      <t xml:space="preserve">MARZO: </t>
    </r>
    <r>
      <rPr>
        <sz val="9"/>
        <color rgb="FF000000"/>
        <rFont val="Verdana"/>
        <family val="2"/>
      </rPr>
      <t xml:space="preserve">Se realizan 27 jornadas/funciones de la exposición de Museo 31.
</t>
    </r>
    <r>
      <rPr>
        <b/>
        <sz val="9"/>
        <color rgb="FF000000"/>
        <rFont val="Verdana"/>
        <family val="2"/>
      </rPr>
      <t>MAYO:</t>
    </r>
    <r>
      <rPr>
        <sz val="9"/>
        <color rgb="FF000000"/>
        <rFont val="Verdana"/>
        <family val="2"/>
      </rPr>
      <t xml:space="preserve"> Se realizan 08 funciones de la coproducción "La Tempestad" en el Teatro Finis Terrae.
</t>
    </r>
    <r>
      <rPr>
        <b/>
        <sz val="9"/>
        <color rgb="FF000000"/>
        <rFont val="Verdana"/>
        <family val="2"/>
      </rPr>
      <t>SEPTIEMBRE:</t>
    </r>
    <r>
      <rPr>
        <sz val="9"/>
        <color rgb="FF000000"/>
        <rFont val="Verdana"/>
        <family val="2"/>
      </rPr>
      <t xml:space="preserve"> Se realiza 01 función de "Ella lo ama" en Teatro Municipal de Viña del Mar. </t>
    </r>
    <r>
      <rPr>
        <sz val="9"/>
        <color rgb="FF000000"/>
        <rFont val="Verdana"/>
        <family val="2"/>
      </rPr>
      <t xml:space="preserve">
</t>
    </r>
    <r>
      <rPr>
        <b/>
        <sz val="9"/>
        <color rgb="FF000000"/>
        <rFont val="Verdana"/>
        <family val="2"/>
      </rPr>
      <t>OCTUBRE:</t>
    </r>
    <r>
      <rPr>
        <sz val="9"/>
        <color rgb="FF000000"/>
        <rFont val="Verdana"/>
        <family val="2"/>
      </rPr>
      <t xml:space="preserve"> Se realizan 05 funciones de "Navegar por el Neva" en el Teatro Nacional Chileno
</t>
    </r>
    <r>
      <rPr>
        <b/>
        <sz val="9"/>
        <color rgb="FF000000"/>
        <rFont val="Verdana"/>
        <family val="2"/>
      </rPr>
      <t xml:space="preserve">NOVIEMBRE: </t>
    </r>
    <r>
      <rPr>
        <sz val="9"/>
        <color rgb="FF000000"/>
        <rFont val="Verdana"/>
        <family val="2"/>
      </rPr>
      <t xml:space="preserve">Se realiza 01 función de "Encuentros breves con hombres repulsivos" en el Teatro Municipal de Viña del Mar. </t>
    </r>
  </si>
  <si>
    <t>ENERO - FEBRERO - MARZO - MAYO - SEPTIEMBRE - OCTUBRE 2024</t>
  </si>
  <si>
    <t>I.1.3. Obras virtuales en Teatroamil.TV</t>
  </si>
  <si>
    <t>No aplica</t>
  </si>
  <si>
    <t>Número de obras</t>
  </si>
  <si>
    <t>Reporte te visualizaciones en Teatroamil.TV</t>
  </si>
  <si>
    <t>I.1.3</t>
  </si>
  <si>
    <r>
      <rPr>
        <b/>
        <sz val="9"/>
        <color rgb="FF000000"/>
        <rFont val="Verdana"/>
        <family val="2"/>
      </rPr>
      <t>ENERO:</t>
    </r>
    <r>
      <rPr>
        <sz val="9"/>
        <color rgb="FF000000"/>
        <rFont val="Verdana"/>
        <family val="2"/>
      </rPr>
      <t xml:space="preserve"> Se disponibilizan 05 obras digitales en Teatroamil.tv del 03 al 31 de enero 2024 en el marco del Festival Teatro a Mil 2024
</t>
    </r>
    <r>
      <rPr>
        <b/>
        <sz val="9"/>
        <color rgb="FF000000"/>
        <rFont val="Verdana"/>
        <family val="2"/>
      </rPr>
      <t>MAYO:</t>
    </r>
    <r>
      <rPr>
        <sz val="9"/>
        <color rgb="FF000000"/>
        <rFont val="Verdana"/>
        <family val="2"/>
      </rPr>
      <t xml:space="preserve"> Se disponibilizan 10 entrevistas digitales en Teatroamil.tv el 25 y 26 de mayo en el contexto del Día del Patrimonio.
</t>
    </r>
    <r>
      <rPr>
        <b/>
        <sz val="9"/>
        <color rgb="FF000000"/>
        <rFont val="Verdana"/>
        <family val="2"/>
      </rPr>
      <t xml:space="preserve">OCTUBRE: </t>
    </r>
    <r>
      <rPr>
        <sz val="9"/>
        <color rgb="FF000000"/>
        <rFont val="Verdana"/>
        <family val="2"/>
      </rPr>
      <t xml:space="preserve">Se disponibiliza durante cinco días la obra "Estado Vegetal" en el marco del Festival de las Ciencias. 
</t>
    </r>
    <r>
      <rPr>
        <b/>
        <sz val="9"/>
        <color rgb="FF000000"/>
        <rFont val="Verdana"/>
        <family val="2"/>
      </rPr>
      <t xml:space="preserve">NOVIEMBRE: </t>
    </r>
    <r>
      <rPr>
        <sz val="9"/>
        <color rgb="FF000000"/>
        <rFont val="Verdana"/>
        <family val="2"/>
      </rPr>
      <t>Se disponibiliza durante el "Mes de los Públicos",  03 capítulos de "Poetas de Emergencia".</t>
    </r>
  </si>
  <si>
    <t>Publicaciones en Teatroamil.tv</t>
  </si>
  <si>
    <t>ENERO 2024 - MAYO 2024</t>
  </si>
  <si>
    <t>REGISTRO TEATROAMIL.TV</t>
  </si>
  <si>
    <t>I.2. Creación</t>
  </si>
  <si>
    <t>Apoyar la sostenibilidad del sistema artístico nacional</t>
  </si>
  <si>
    <t>I.2.1. Intercambio de conocimientos artísticos y/o profesionales entre artistas internacionales y nacionales y/o público</t>
  </si>
  <si>
    <t>C2: Creación: Co-Producciones</t>
  </si>
  <si>
    <t>Ejes transversales circuitos creativos</t>
  </si>
  <si>
    <t>Formación Capacitación</t>
  </si>
  <si>
    <t>Número de Actividades</t>
  </si>
  <si>
    <t>Reporte de asesorías artísticas y técnicas realizadas</t>
  </si>
  <si>
    <t>I.2.1</t>
  </si>
  <si>
    <r>
      <rPr>
        <b/>
        <sz val="9"/>
        <color rgb="FF000000"/>
        <rFont val="Verdana"/>
        <family val="2"/>
      </rPr>
      <t xml:space="preserve">ENERO: 
</t>
    </r>
    <r>
      <rPr>
        <sz val="9"/>
        <color rgb="FF000000"/>
        <rFont val="Verdana"/>
        <family val="2"/>
      </rPr>
      <t xml:space="preserve">1) Se realiza una colaboración entre el Colectivo Yuyachkani de Bolivia y el Colectivo Primates de Chile (Antofagasta) y se estrena la obra Desde Lejos he venido.El Teatro es un sueño en Antofagasta el 13 de enero 2024. Participaron 80 artistas locales en donde hubo ensayos e intercambio artistico entre los artistas bolivianos y artistas nacionales.
2) Se realiza una colaboración entre el Colectivo Yuyachkani de Bolivia y artistas nacionales y se estrena la obra El Teatro es un sueño en Santiago. Participaron 70 artistas locales en donde hubo una residencia artistica los días 15-16-17-18 de enero 2024 e intercambio artistico entre los artistas bolivianos y artistas nacionales.
3) Se realiza una residencia artística e intercambio artistico entre artistas de Francia y artistas locales, donde participaron más de 50 artistas nacionales en la obra Tres Elfantes Pasan de la compañía Opossito que se realizó los días 8-9-10-11 de enero 2024.
4) Se realiza intercamio artistico entre artistas de Francia y nacionales para realizar la obra Jerome Bell, en donde participaron artistas locales, 02 función en Antofagasta, 02 función en Santiago y 01 función en Concepción.
5) Se realiza intercambio artistico entre artistas de brasil y artistas nacionales para realizar la obra G.O.L.P, en donde participaron 05 artistas nacionales.
6) Se desarrollan 39 actividades de mediación y diálogos entre artistas y público en donde asisten 4.114 personas.
</t>
    </r>
    <r>
      <rPr>
        <b/>
        <sz val="9"/>
        <color rgb="FF000000"/>
        <rFont val="Verdana"/>
        <family val="2"/>
      </rPr>
      <t xml:space="preserve">JUNIO
</t>
    </r>
    <r>
      <rPr>
        <sz val="9"/>
        <color rgb="FF000000"/>
        <rFont val="Verdana"/>
        <family val="2"/>
      </rPr>
      <t xml:space="preserve">Realización de 04 conferencias en Museo Franz Mayer, México, con los creadores de Museo 31, y 01 clase magistral con el curador artístico de Museo 31 en México. 
</t>
    </r>
    <r>
      <rPr>
        <b/>
        <sz val="9"/>
        <color rgb="FF000000"/>
        <rFont val="Verdana"/>
        <family val="2"/>
      </rPr>
      <t xml:space="preserve">OCTUBRE: </t>
    </r>
    <r>
      <rPr>
        <sz val="9"/>
        <color rgb="FF000000"/>
        <rFont val="Verdana"/>
        <family val="2"/>
      </rPr>
      <t>Se realiza 01 charla magistral con Francisco Reyes, director y actor de "Yorick, la historia de Hamlet" y se realiza 01 taller de máscaras con el creador de marionetas Ismael Reyes en Puerto Natales</t>
    </r>
    <r>
      <rPr>
        <sz val="9"/>
        <color rgb="FF000000"/>
        <rFont val="Verdana"/>
        <family val="2"/>
      </rPr>
      <t xml:space="preserve">
</t>
    </r>
  </si>
  <si>
    <t>ENERO - JUNIO - OCTUBRE 2024</t>
  </si>
  <si>
    <t>I.2.2 Proyectos de coproducción estrenados</t>
  </si>
  <si>
    <t>Ejes transversales - Reactivación y Economía Creativa</t>
  </si>
  <si>
    <t>Número de coproducciones</t>
  </si>
  <si>
    <t>Propuestas apoyadas y estrenadas</t>
  </si>
  <si>
    <t>I.2.2</t>
  </si>
  <si>
    <r>
      <rPr>
        <b/>
        <sz val="9"/>
        <color rgb="FF000000"/>
        <rFont val="Verdana"/>
        <family val="2"/>
      </rPr>
      <t xml:space="preserve">ENERO:
</t>
    </r>
    <r>
      <rPr>
        <sz val="9"/>
        <color rgb="FF000000"/>
        <rFont val="Verdana"/>
        <family val="2"/>
      </rPr>
      <t xml:space="preserve">1) Se estrena el proyecto de Pachakuna el día 03 de enero 2024, y da inicio al Festival Teatro a Mil 2024 con este gran Pasacalle, que recorrió las calles en mas de 20 comunas del país en el mes de enero 2024
2) Se estrena el proyecto MA! el 04 de enero 2024 en Antofagasta, de Pamela Meneses, que luego realizó funciones en Santiago.
</t>
    </r>
    <r>
      <rPr>
        <b/>
        <sz val="9"/>
        <color rgb="FF000000"/>
        <rFont val="Verdana"/>
        <family val="2"/>
      </rPr>
      <t>ABRIL:</t>
    </r>
    <r>
      <rPr>
        <sz val="9"/>
        <color rgb="FF000000"/>
        <rFont val="Verdana"/>
        <family val="2"/>
      </rPr>
      <t xml:space="preserve"> Se estrena Coproducción "Limpia" el 03 de abril en Teatro Nacional Chileno.
</t>
    </r>
    <r>
      <rPr>
        <b/>
        <sz val="9"/>
        <color rgb="FF000000"/>
        <rFont val="Verdana"/>
        <family val="2"/>
      </rPr>
      <t>JUNIO:</t>
    </r>
    <r>
      <rPr>
        <sz val="9"/>
        <color rgb="FF000000"/>
        <rFont val="Verdana"/>
        <family val="2"/>
      </rPr>
      <t xml:space="preserve"> Se estrena coproducción "Voyager" con 10 funciones en Centro Cultural Gabriela Mistral.
</t>
    </r>
    <r>
      <rPr>
        <b/>
        <sz val="9"/>
        <color rgb="FF000000"/>
        <rFont val="Verdana"/>
        <family val="2"/>
      </rPr>
      <t>JULIO:</t>
    </r>
    <r>
      <rPr>
        <sz val="9"/>
        <color rgb="FF000000"/>
        <rFont val="Verdana"/>
        <family val="2"/>
      </rPr>
      <t xml:space="preserve"> Se terminan las funciones de la coproducción "Voyager" con un total de 18 funciones en el Centro Cultural Gabriela Mistral.
</t>
    </r>
    <r>
      <rPr>
        <b/>
        <sz val="9"/>
        <color rgb="FF000000"/>
        <rFont val="Verdana"/>
        <family val="2"/>
      </rPr>
      <t>AGOSTO:</t>
    </r>
    <r>
      <rPr>
        <sz val="9"/>
        <color rgb="FF000000"/>
        <rFont val="Verdana"/>
        <family val="2"/>
      </rPr>
      <t xml:space="preserve"> Se estrena la coproducción "VACA" de Guillermo Calderón en Kunestfest Weimar en Alemania.
</t>
    </r>
    <r>
      <rPr>
        <b/>
        <sz val="9"/>
        <color rgb="FF000000"/>
        <rFont val="Verdana"/>
        <family val="2"/>
      </rPr>
      <t>SEPTIEMBRE:</t>
    </r>
    <r>
      <rPr>
        <sz val="9"/>
        <color rgb="FF000000"/>
        <rFont val="Verdana"/>
        <family val="2"/>
      </rPr>
      <t xml:space="preserve"> Se realiza un pre estreno de "Te Mana Hakaara" de Alejandra Rojas en Rapa Nui. </t>
    </r>
  </si>
  <si>
    <t>ENERO - ABRIL - JUNIO - JULIO - AGOSTO - SEPTIEMBRE 2024</t>
  </si>
  <si>
    <t>I.2.3. Apoyo a la gestión y asignación de recursos de coproducciones</t>
  </si>
  <si>
    <t>Número coproducciones</t>
  </si>
  <si>
    <t>Propuestas seleccionadas con contrato</t>
  </si>
  <si>
    <t>I.2.3</t>
  </si>
  <si>
    <r>
      <rPr>
        <b/>
        <sz val="9"/>
        <color rgb="FF000000"/>
        <rFont val="Verdana"/>
        <family val="2"/>
      </rPr>
      <t xml:space="preserve">ABRIL: </t>
    </r>
    <r>
      <rPr>
        <sz val="9"/>
        <color rgb="FF000000"/>
        <rFont val="Verdana"/>
        <family val="2"/>
      </rPr>
      <t xml:space="preserve">Se apoya economicamente a la coproducción "Limpia" con la direcció de Alfredo Castro que se estrenó el 03 de abril en Teatro Nacional Chileno
</t>
    </r>
    <r>
      <rPr>
        <b/>
        <sz val="9"/>
        <color rgb="FF000000"/>
        <rFont val="Verdana"/>
        <family val="2"/>
      </rPr>
      <t xml:space="preserve">MAYO: </t>
    </r>
    <r>
      <rPr>
        <sz val="9"/>
        <color rgb="FF000000"/>
        <rFont val="Verdana"/>
        <family val="2"/>
      </rPr>
      <t xml:space="preserve">Se apoya económicamente a la coproducción "Voyager" con la dirección de Marcelo Leonart y basada en la novela homónina de Nona Fernández, con estreno en GAM el 15 de junio 2024.
</t>
    </r>
    <r>
      <rPr>
        <b/>
        <sz val="9"/>
        <color rgb="FF000000"/>
        <rFont val="Verdana"/>
        <family val="2"/>
      </rPr>
      <t xml:space="preserve">MAYO-JUNIO-JULIO: 
</t>
    </r>
    <r>
      <rPr>
        <sz val="9"/>
        <color rgb="FF000000"/>
        <rFont val="Verdana"/>
        <family val="2"/>
      </rPr>
      <t>Se gestiona residencia en Inteatro en Italia y se apoya económicamente a la coproducción "Estampida Humana" de la Compañía Bonobo.
Se apoya económicamente a la coproducción "Te Mana Hakaara" dirigida por Alejandra Rojas.</t>
    </r>
  </si>
  <si>
    <t>ABRIL-MAYO-JUNIO-JULIO 2024</t>
  </si>
  <si>
    <t>I.3. Circulación</t>
  </si>
  <si>
    <t>Promover, proteger y visibilizar la creación nacional</t>
  </si>
  <si>
    <t>I.3.1. Gestión de giras y presentaciones de obras nacionales e internacionales</t>
  </si>
  <si>
    <t>Funciones realizadas en Chile y el Extranjero</t>
  </si>
  <si>
    <t>I.3.1</t>
  </si>
  <si>
    <r>
      <rPr>
        <b/>
        <sz val="9"/>
        <color rgb="FF000000"/>
        <rFont val="Verdana"/>
        <family val="2"/>
      </rPr>
      <t xml:space="preserve">ENERO: </t>
    </r>
    <r>
      <rPr>
        <sz val="9"/>
        <color rgb="FF000000"/>
        <rFont val="Verdana"/>
        <family val="2"/>
      </rPr>
      <t xml:space="preserve">Se realizan 02 funciones de la obra "Pachakuna: Guardianes de Los Andes" (circulación nacional) y 04 funciones de la obra "Amor a la muerte" (circulación internacional). 
</t>
    </r>
    <r>
      <rPr>
        <b/>
        <sz val="9"/>
        <color rgb="FF000000"/>
        <rFont val="Verdana"/>
        <family val="2"/>
      </rPr>
      <t xml:space="preserve">MARZO: </t>
    </r>
    <r>
      <rPr>
        <sz val="9"/>
        <color rgb="FF000000"/>
        <rFont val="Verdana"/>
        <family val="2"/>
      </rPr>
      <t xml:space="preserve">Se realiza 01 función de la obra "Encuentros breves con hombres repulsivos" en San Felipe (circulación nacional) y 01 función de la obra "Pachakuna: Guardianes de Los Andes" en Concepción (circulación nacional).
</t>
    </r>
    <r>
      <rPr>
        <b/>
        <sz val="9"/>
        <color rgb="FF000000"/>
        <rFont val="Verdana"/>
        <family val="2"/>
      </rPr>
      <t xml:space="preserve">ABRIL: </t>
    </r>
    <r>
      <rPr>
        <sz val="9"/>
        <color rgb="FF000000"/>
        <rFont val="Verdana"/>
        <family val="2"/>
      </rPr>
      <t xml:space="preserve">Se realiza 01 función de la obra "Molly Bloom" en Valdivia (circulación nacional).
</t>
    </r>
    <r>
      <rPr>
        <b/>
        <sz val="9"/>
        <color rgb="FF000000"/>
        <rFont val="Verdana"/>
        <family val="2"/>
      </rPr>
      <t xml:space="preserve">MAYO: </t>
    </r>
    <r>
      <rPr>
        <sz val="9"/>
        <color rgb="FF000000"/>
        <rFont val="Verdana"/>
        <family val="2"/>
      </rPr>
      <t xml:space="preserve">Se realiza 01 función de la obra "Ella lo ama" en San Felipe (circulación nacional); 01 función de la obra "Mañana es otro país" en San Felipe (circulación nacional); 01 función de la obra "Molly Bloom" en Coquimbo (circulación nacional); y 01 función de "Villa" en el Francia (circulación internacional).
</t>
    </r>
    <r>
      <rPr>
        <b/>
        <sz val="9"/>
        <color rgb="FF000000"/>
        <rFont val="Verdana"/>
        <family val="2"/>
      </rPr>
      <t xml:space="preserve">JUNIO: </t>
    </r>
    <r>
      <rPr>
        <sz val="9"/>
        <color rgb="FF000000"/>
        <rFont val="Verdana"/>
        <family val="2"/>
      </rPr>
      <t xml:space="preserve">Se realiza 01 función de "Villa" en Francia (circulación internacional); se realiza 02 funciones de "Sea of Silence" en Uruguay (circulación internacional); y 9 jornadas de funciones de "Museo 31" en México (circulación internacional). 
</t>
    </r>
    <r>
      <rPr>
        <b/>
        <sz val="9"/>
        <color rgb="FF000000"/>
        <rFont val="Verdana"/>
        <family val="2"/>
      </rPr>
      <t xml:space="preserve">JULIO: </t>
    </r>
    <r>
      <rPr>
        <sz val="9"/>
        <color rgb="FF000000"/>
        <rFont val="Verdana"/>
        <family val="2"/>
      </rPr>
      <t xml:space="preserve">Se realiza 01 ensayo abierto y 05 funciones de "Sea of Silence" en Francia (circulación internacional); se realiza gira en España de la obra "Villa" en las ciudades de Barcelona, Galicia y Pamplona con un total de 05 funciones (circulación internacional); se realiza 01 función de "Ella lo ama" en Osorno (circulación nacional); y se realizan 26 jornadas de funciones de "Museo 31" en México (circulación internacional). 
</t>
    </r>
    <r>
      <rPr>
        <b/>
        <sz val="9"/>
        <color rgb="FF000000"/>
        <rFont val="Verdana"/>
        <family val="2"/>
      </rPr>
      <t xml:space="preserve">AGOSTO: </t>
    </r>
    <r>
      <rPr>
        <sz val="9"/>
        <color rgb="FF000000"/>
        <rFont val="Verdana"/>
        <family val="2"/>
      </rPr>
      <t xml:space="preserve">Se realiza 02 funciones de "Sea of Silence" en Alemania (circulación internacional); se realiza 01 función de "Molly Bloom" en San Antonio (circulación nacional); se realizan 02 funciones de "La Pichintún" en Atacama (circulación nacional); se realizan 02 funciones de "VACA" en Alemania y 02 funciones en Holanda (circulación internacional); y se realizan 27 jornadas de "Museo 31" en México (circulación internacional). 
</t>
    </r>
    <r>
      <rPr>
        <b/>
        <sz val="9"/>
        <color rgb="FF000000"/>
        <rFont val="Verdana"/>
        <family val="2"/>
      </rPr>
      <t xml:space="preserve">SEPTIEMBRE: </t>
    </r>
    <r>
      <rPr>
        <sz val="9"/>
        <color rgb="FF000000"/>
        <rFont val="Verdana"/>
        <family val="2"/>
      </rPr>
      <t xml:space="preserve">Se realiza 01 función de "Vaca" en Alemania (circulación internacional); se realiza 02 funciones de "Te Mana Hakara" en Rapa Nui (circulación nacional); se realizan 03 funciones de "Mañana es otro país" en México; se realizan 03 funciones de "Gemelos" en España (circulación internacional); se realizan 24 funciones de "Museo 31" en México; se realizan 01 función de "Molly Bloom" en Arica (circulación nacional); se realiza 01 función de "Pachakuna. Guardianes de Los Andes" en Copiapó (circulación nacional); se realiza 01 función de "Pachakuna. Guardianes de Los Andes" en Chañaral (circulación nacional). 
</t>
    </r>
    <r>
      <rPr>
        <b/>
        <sz val="9"/>
        <color rgb="FF000000"/>
        <rFont val="Verdana"/>
        <family val="2"/>
      </rPr>
      <t xml:space="preserve">OCTUBRE: </t>
    </r>
    <r>
      <rPr>
        <sz val="9"/>
        <color rgb="FF000000"/>
        <rFont val="Verdana"/>
        <family val="2"/>
      </rPr>
      <t xml:space="preserve">Se realiza 01 proyección de "Yorick, la historia de Hamlet" en Puerto Natales (circulación nacional); se realiza 01 función de "La Pichintún" en San Felipe (circulación nacional); se realiza 01 función de "Temis" en Festival Iberoamericano de Cádiz en España (circulación internacional); y se realiza 01 función de "Temis" en Festival Temporada Alta de Girona en España (circulación internacional). </t>
    </r>
    <r>
      <rPr>
        <sz val="9"/>
        <color rgb="FF000000"/>
        <rFont val="Verdana"/>
        <family val="2"/>
      </rPr>
      <t xml:space="preserve">
</t>
    </r>
    <r>
      <rPr>
        <b/>
        <sz val="9"/>
        <color rgb="FF000000"/>
        <rFont val="Verdana"/>
        <family val="2"/>
      </rPr>
      <t xml:space="preserve">NOVIEMBRE: </t>
    </r>
    <r>
      <rPr>
        <sz val="9"/>
        <color rgb="FF000000"/>
        <rFont val="Verdana"/>
        <family val="2"/>
      </rPr>
      <t>Se realizan 04 funciones de "Temis" en la Sala Verde de Teatros del Canal en España (circulación internacional).</t>
    </r>
  </si>
  <si>
    <t>ENERO - MARZO - ABRIL - MAYO - JUNIO - JULIO - AGOSTO - SEPTIEMBRE - OCTUBRE 2024</t>
  </si>
  <si>
    <t>I.3.2. Realización de platea 2024</t>
  </si>
  <si>
    <t>N de actividades en la semana de programadores</t>
  </si>
  <si>
    <t>Reportes de preparación Platea 2024</t>
  </si>
  <si>
    <t>I.3.2</t>
  </si>
  <si>
    <t>Se realizaron 15 actividades en el Marco de Platea 24</t>
  </si>
  <si>
    <t xml:space="preserve"> Catálogo de Platea 24 Impreso</t>
  </si>
  <si>
    <t>ENERO 2024</t>
  </si>
  <si>
    <t>FINALIZADA</t>
  </si>
  <si>
    <t>Platea 2024</t>
  </si>
  <si>
    <t>I.4. Formación y Educación</t>
  </si>
  <si>
    <t>Colocar a las artes como motor de transformación personal y social</t>
  </si>
  <si>
    <t>I.4.1. Incorporación de la Asignatura de artes escénicas en diferentes cursos y colegios a través del programa Teatro en la educación.</t>
  </si>
  <si>
    <t>C3: Formación</t>
  </si>
  <si>
    <t>Compromisos Intersectoriales - Plan de Niñez y Adolescencia</t>
  </si>
  <si>
    <t>Número de escuelas en el programa</t>
  </si>
  <si>
    <t>Comuna donde se realiza el programa</t>
  </si>
  <si>
    <t>I.4.1</t>
  </si>
  <si>
    <r>
      <rPr>
        <sz val="9"/>
        <rFont val="Verdana"/>
        <family val="2"/>
      </rPr>
      <t xml:space="preserve">En </t>
    </r>
    <r>
      <rPr>
        <b/>
        <sz val="9"/>
        <rFont val="Verdana"/>
        <family val="2"/>
      </rPr>
      <t>Abril</t>
    </r>
    <r>
      <rPr>
        <sz val="9"/>
        <rFont val="Verdana"/>
        <family val="2"/>
      </rPr>
      <t xml:space="preserve"> comienza el programa Teatro en la educación en 14 cursos y 07 escuelas:
1) ESCUELA SANTA BÁRBARA
2) ESCUELA REPÚBLICA DE POLONIA
3) LICEO MANUEL ROJAS
4) ESCUELA POETA VICTOR DOMINGO SILVA
5) ESCUELA POETA OSCAR CASTRO
6) ESCUELA SANITAS 
7) ESCUELA BÉLGICA
</t>
    </r>
    <r>
      <rPr>
        <sz val="9"/>
        <color theme="1"/>
        <rFont val="Verdana"/>
        <family val="2"/>
      </rPr>
      <t xml:space="preserve">
En </t>
    </r>
    <r>
      <rPr>
        <b/>
        <sz val="9"/>
        <color theme="1"/>
        <rFont val="Verdana"/>
        <family val="2"/>
      </rPr>
      <t>Julio</t>
    </r>
    <r>
      <rPr>
        <sz val="9"/>
        <color theme="1"/>
        <rFont val="Verdana"/>
        <family val="2"/>
      </rPr>
      <t xml:space="preserve"> se comienza a realizar un formato acotado de 03 meses del programa Teatro en la Educación en 02 cursos de 01 establecimiento. 
8) LICEO POLIVALENTE JOSÉ DOMINGO BALMACEDA</t>
    </r>
  </si>
  <si>
    <t>Informe Teatro en la Educación</t>
  </si>
  <si>
    <t>ABRIL-MAYO-JUNIO-JULIO-AGOSTO - SEPTIEMBRE 2024</t>
  </si>
  <si>
    <t>I.4.2. Asistencia de los alumnos/a del programa teatro en la educación a ver obras de teatro</t>
  </si>
  <si>
    <t>Número de Salidas pedagógicas</t>
  </si>
  <si>
    <t>Reporte de visualización obra de teatro</t>
  </si>
  <si>
    <t>I.4.2</t>
  </si>
  <si>
    <r>
      <rPr>
        <b/>
        <sz val="9"/>
        <color rgb="FF000000"/>
        <rFont val="Verdana"/>
        <family val="2"/>
      </rPr>
      <t xml:space="preserve">JUNIO: </t>
    </r>
    <r>
      <rPr>
        <sz val="9"/>
        <color rgb="FF000000"/>
        <rFont val="Verdana"/>
        <family val="2"/>
      </rPr>
      <t xml:space="preserve">Se realiza la primera salida pedagogica el 05 de junio a visualizar "Pareidolia" en M100, en donde participaron 104 estudiantes de los siguientes cursos y establecimientos: 
1) 6° básico - Escuela Sanitas
2) 7° básico - Escuela Sanitas
3) 8° básico - Escuela Sanitas
4) 7°A básico - Escuela Poeta Oscar Castro
5) 7°B básico - Escuela Poeta Oscar Castro
</t>
    </r>
    <r>
      <rPr>
        <b/>
        <sz val="9"/>
        <color rgb="FF000000"/>
        <rFont val="Verdana"/>
        <family val="2"/>
      </rPr>
      <t xml:space="preserve">JULIO: </t>
    </r>
    <r>
      <rPr>
        <sz val="9"/>
        <color rgb="FF000000"/>
        <rFont val="Verdana"/>
        <family val="2"/>
      </rPr>
      <t xml:space="preserve">Se realiza la segunda salida pedagogica el 31 de julio a visualizar "Pareidolia" en TEUC, en donde participaron 168 estudiante de los siguientes cursos y establecimientos: 
1) 5° básico - Escuela Poeta Víctor Domingo Silva
2) 5° y 4° básico - Escuela Manuel Rojas
3) 5° básico - Escuela Sanitas
4) 7° básico - Escuela República de Polonia
5) 6° básico - Escuela Santa Bárbara
</t>
    </r>
    <r>
      <rPr>
        <b/>
        <sz val="9"/>
        <color rgb="FF000000"/>
        <rFont val="Verdana"/>
        <family val="2"/>
      </rPr>
      <t xml:space="preserve">OCTUBRE: </t>
    </r>
    <r>
      <rPr>
        <sz val="9"/>
        <color rgb="FF000000"/>
        <rFont val="Verdana"/>
        <family val="2"/>
      </rPr>
      <t xml:space="preserve">Se realiza la tercera salida pedagógica el 4 de octubre a visualizar "Los peces no vuelan" en TEUC, en donde participaron 82 estudiantes de 1° a 4° básico de la Escuela Bélgica. </t>
    </r>
  </si>
  <si>
    <t>JUNIO-JULIO - OCTUBRE 2024</t>
  </si>
  <si>
    <t>I.4.3. Realización de muestras finales ante comunidad escolar</t>
  </si>
  <si>
    <t>Número de Muestras finales</t>
  </si>
  <si>
    <t>Reporte de realización de muestras finales</t>
  </si>
  <si>
    <t>I.4.3</t>
  </si>
  <si>
    <r>
      <rPr>
        <b/>
        <sz val="9"/>
        <color rgb="FF000000"/>
        <rFont val="Verdana"/>
        <family val="2"/>
      </rPr>
      <t xml:space="preserve">SEPTIEMBRE: </t>
    </r>
    <r>
      <rPr>
        <sz val="9"/>
        <color rgb="FF000000"/>
        <rFont val="Verdana"/>
        <family val="2"/>
      </rPr>
      <t xml:space="preserve">Realización de 01 muestra final en Liceo Presidente José Manuel Balmaceda por proyecto Travesía UC.
</t>
    </r>
    <r>
      <rPr>
        <b/>
        <sz val="9"/>
        <color rgb="FF000000"/>
        <rFont val="Verdana"/>
        <family val="2"/>
      </rPr>
      <t xml:space="preserve">NOVIEMBRE: </t>
    </r>
    <r>
      <rPr>
        <sz val="9"/>
        <color rgb="FF000000"/>
        <rFont val="Verdana"/>
        <family val="2"/>
      </rPr>
      <t xml:space="preserve">Realización de 02 muestral final en la Escuela Poeta Víctor Domingo Silva, titulada "Juntos Somos Más" en el exterior de la escuela. Además, se realizó una clase abierta a modo de muestra final en la Escuela Poeta Oscar Castro en donde participaron ambos cursos juntos y como público la Escuela. 
</t>
    </r>
    <r>
      <rPr>
        <b/>
        <sz val="9"/>
        <color rgb="FF000000"/>
        <rFont val="Verdana"/>
        <family val="2"/>
      </rPr>
      <t>DICIEMBRE:</t>
    </r>
    <r>
      <rPr>
        <sz val="9"/>
        <color rgb="FF000000"/>
        <rFont val="Verdana"/>
        <family val="2"/>
      </rPr>
      <t xml:space="preserve"> Realización las muestras finales de las Escuela República de Polonia y Escuela Santa Bárbara en Centro Cultural de Lampa el día 03 de diciembre y las muestras finales de las Escuelas Sanitas, Escuela Manuel Rojas y Escuela Bélgica el 04 de diciembre en el Centro Cultural Espacio Matta. </t>
    </r>
  </si>
  <si>
    <t>Fotografías</t>
  </si>
  <si>
    <t>SEPTIEMBRE 2024</t>
  </si>
  <si>
    <t>I.4.4. Diseño de actividades de Lab Escénico 2025</t>
  </si>
  <si>
    <t>Actividad</t>
  </si>
  <si>
    <t>Programa de actividades en Festival 2025</t>
  </si>
  <si>
    <t>I.4.4</t>
  </si>
  <si>
    <r>
      <rPr>
        <b/>
        <sz val="9"/>
        <color rgb="FF000000"/>
        <rFont val="Verdana"/>
        <family val="2"/>
      </rPr>
      <t xml:space="preserve">NOVIEMBRE: </t>
    </r>
    <r>
      <rPr>
        <sz val="9"/>
        <color rgb="FF000000"/>
        <rFont val="Verdana"/>
        <family val="2"/>
      </rPr>
      <t>Se adjunta presentación de actividades, grilla y print de la web de LAB Escénico 2025.</t>
    </r>
  </si>
  <si>
    <t>Presentación</t>
  </si>
  <si>
    <t>NOVIEMBRE 2024</t>
  </si>
  <si>
    <t>I.4.5. Ejecución de actividades de Lab Escénico 2024</t>
  </si>
  <si>
    <t>Reporte de actividades Lab Escénico en festival 2024</t>
  </si>
  <si>
    <t>I.4.5</t>
  </si>
  <si>
    <r>
      <rPr>
        <b/>
        <sz val="9"/>
        <color rgb="FF000000"/>
        <rFont val="Verdana"/>
        <family val="2"/>
      </rPr>
      <t xml:space="preserve">ENERO: </t>
    </r>
    <r>
      <rPr>
        <sz val="9"/>
        <color rgb="FF000000"/>
        <rFont val="Verdana"/>
        <family val="2"/>
      </rPr>
      <t xml:space="preserve">Se realizaron 32 actividades en el Marco de Lab Escénico 2024
</t>
    </r>
    <r>
      <rPr>
        <b/>
        <sz val="9"/>
        <color rgb="FF000000"/>
        <rFont val="Verdana"/>
        <family val="2"/>
      </rPr>
      <t xml:space="preserve">FEBRERO: </t>
    </r>
    <r>
      <rPr>
        <sz val="9"/>
        <color rgb="FF000000"/>
        <rFont val="Verdana"/>
        <family val="2"/>
      </rPr>
      <t xml:space="preserve">Se realiza 01 actividad
</t>
    </r>
    <r>
      <rPr>
        <b/>
        <sz val="9"/>
        <color rgb="FF000000"/>
        <rFont val="Verdana"/>
        <family val="2"/>
      </rPr>
      <t>MARZO:</t>
    </r>
    <r>
      <rPr>
        <sz val="9"/>
        <color rgb="FF000000"/>
        <rFont val="Verdana"/>
        <family val="2"/>
      </rPr>
      <t xml:space="preserve"> Se realizan 03 talleres en el marco de Museo 31
</t>
    </r>
    <r>
      <rPr>
        <b/>
        <sz val="9"/>
        <color rgb="FF000000"/>
        <rFont val="Verdana"/>
        <family val="2"/>
      </rPr>
      <t xml:space="preserve">AGOSTO: </t>
    </r>
    <r>
      <rPr>
        <sz val="9"/>
        <color rgb="FF000000"/>
        <rFont val="Verdana"/>
        <family val="2"/>
      </rPr>
      <t xml:space="preserve">Se realizan 01 actividad de Pequeñas Audiencias en Vallenar y 01 Clase Magistral con Mariana Muñoz en Vallenar. 
</t>
    </r>
    <r>
      <rPr>
        <b/>
        <sz val="9"/>
        <color rgb="FF000000"/>
        <rFont val="Verdana"/>
        <family val="2"/>
      </rPr>
      <t xml:space="preserve">SEPTIEMBRE: </t>
    </r>
    <r>
      <rPr>
        <sz val="9"/>
        <color rgb="FF000000"/>
        <rFont val="Verdana"/>
        <family val="2"/>
      </rPr>
      <t xml:space="preserve">Se realiza 01 actividad de Pequeñas Audiencias en Copiapó y 01 Clase Magistral con Martín Erazo en Copiapó. </t>
    </r>
  </si>
  <si>
    <t>ENERO - FEBRERO - MARZO - AGOSTO - SEPTIEMBRE 2024</t>
  </si>
  <si>
    <t>II. EJES TRANSVERSALES</t>
  </si>
  <si>
    <t>II.1. Asociatividad</t>
  </si>
  <si>
    <t>II.1.1 Formalizar e incentivar trabajo colaborativo entre instituciones colaboradoras</t>
  </si>
  <si>
    <t>1. Participar en red de orgnanizaciones colaboradoras activamente en actividades/ iniciativas producidas, gestionadas por tres o más organizaciones</t>
  </si>
  <si>
    <t>Actividades</t>
  </si>
  <si>
    <t>Registro fotográfico, audiovisual, material de difusión.</t>
  </si>
  <si>
    <t>x</t>
  </si>
  <si>
    <t>II.1.1</t>
  </si>
  <si>
    <r>
      <rPr>
        <b/>
        <sz val="9"/>
        <color rgb="FF000000"/>
        <rFont val="Verdana"/>
        <family val="2"/>
      </rPr>
      <t xml:space="preserve">MAYO
</t>
    </r>
    <r>
      <rPr>
        <sz val="9"/>
        <color rgb="FF000000"/>
        <rFont val="Verdana"/>
        <family val="2"/>
      </rPr>
      <t xml:space="preserve">Participación de Dirección de Planificación y Proyectos en 02 jornadas lideradas por Ciudadanía Inteligente, que contó con la participación de diversas organizaciones colaboradoras del Estado con el propósito de avanzar en la caracterización de cada una de las instituciones, compartir estudios públicos, poner en común problemáticas y soluciones transversales, identificar acciones y proyectos conjuntos, articular un relato de nuestro rol como organizaciones sin fines de lucro que desde nuestro quehacer contribuye a la ejecución de las políticas públicas al desarrollo cultural del país. 
Se comienzan los ensayos y producción de la obra "Voyager", una coproducción de Fundación Teatro a Mil, Centro Cultural Gabriela Mistral y Centro Cultural de España. 
</t>
    </r>
    <r>
      <rPr>
        <sz val="9"/>
        <color rgb="FFFF0000"/>
        <rFont val="Verdana"/>
        <family val="2"/>
      </rPr>
      <t xml:space="preserve">
</t>
    </r>
  </si>
  <si>
    <t>MAYO 2024</t>
  </si>
  <si>
    <t>II.1.2 Incentivar el trabajo colaborativo entre instituciones del sector</t>
  </si>
  <si>
    <t>2. Participar de red de Festivales o similar en  mesas de trabajo y otras iniciativas con instituciones culturales de distinta naturaleza</t>
  </si>
  <si>
    <t>II.1.2</t>
  </si>
  <si>
    <r>
      <rPr>
        <b/>
        <sz val="9"/>
        <color rgb="FF000000"/>
        <rFont val="Verdana"/>
        <family val="2"/>
      </rPr>
      <t xml:space="preserve">MAYO: 
</t>
    </r>
    <r>
      <rPr>
        <u/>
        <sz val="9"/>
        <color rgb="FF000000"/>
        <rFont val="Verdana"/>
        <family val="2"/>
      </rPr>
      <t>Actividad 1:</t>
    </r>
    <r>
      <rPr>
        <sz val="9"/>
        <color rgb="FF000000"/>
        <rFont val="Verdana"/>
        <family val="2"/>
      </rPr>
      <t xml:space="preserve"> Participación por parte de Coordinador de Circulación Nacional en Seminario convocado por la Red de Festivales de Artes Escénicas de Chile el pasado 04 de mayo.
</t>
    </r>
    <r>
      <rPr>
        <u/>
        <sz val="9"/>
        <color rgb="FF000000"/>
        <rFont val="Verdana"/>
        <family val="2"/>
      </rPr>
      <t>Actividad 2:</t>
    </r>
    <r>
      <rPr>
        <sz val="9"/>
        <color rgb="FF000000"/>
        <rFont val="Verdana"/>
        <family val="2"/>
      </rPr>
      <t xml:space="preserve"> Participación por parte de Directora de Planificación y Proyectos en taller de dos jornadas (8 y 9 de mayo), liderada por Ciudadanía Inteligente, el que contó con la participación de diversas organizaciones colaboradoras del Estado. Este tuvo el proposito de avanzar en la caracterización de cada una de las instituciones, compartir estudios de público, poner en común problemáticas y soluciones transversales. 
</t>
    </r>
    <r>
      <rPr>
        <b/>
        <sz val="9"/>
        <color rgb="FF000000"/>
        <rFont val="Verdana"/>
        <family val="2"/>
      </rPr>
      <t xml:space="preserve">JUNIO:
</t>
    </r>
    <r>
      <rPr>
        <u/>
        <sz val="9"/>
        <color rgb="FF000000"/>
        <rFont val="Verdana"/>
        <family val="2"/>
      </rPr>
      <t>Actividad 3:</t>
    </r>
    <r>
      <rPr>
        <sz val="9"/>
        <color rgb="FF000000"/>
        <rFont val="Verdana"/>
        <family val="2"/>
      </rPr>
      <t xml:space="preserve"> Participación en mesa redonda titulada "Contar el mundo desde el sur", en donde fue parte la Dirección General de FITAM, Guillermo Calderón (Director de "Villa"), Guillermo Cacace (director y artista, Argentina) y Eric Bart (programador) en el Festival Du Printemps Des Comedientes en Montepellier, Francia. 
</t>
    </r>
    <r>
      <rPr>
        <b/>
        <sz val="9"/>
        <color rgb="FF000000"/>
        <rFont val="Verdana"/>
        <family val="2"/>
      </rPr>
      <t xml:space="preserve">AGOSTO:
</t>
    </r>
    <r>
      <rPr>
        <u/>
        <sz val="9"/>
        <color rgb="FF000000"/>
        <rFont val="Verdana"/>
        <family val="2"/>
      </rPr>
      <t>Actividad 4:</t>
    </r>
    <r>
      <rPr>
        <sz val="9"/>
        <color rgb="FF000000"/>
        <rFont val="Verdana"/>
        <family val="2"/>
      </rPr>
      <t xml:space="preserve"> Participación de diálogo post función del estreno de la coproducción de "VACA" en Alemania, en donde la Dirección General de FITAM, Guillermo Calderón (Director de "VACA") y Thomas Oberender (Presidente del Jurado que otorga la Medalla Goethe).
</t>
    </r>
    <r>
      <rPr>
        <b/>
        <sz val="9"/>
        <rFont val="Verdana"/>
        <family val="2"/>
      </rPr>
      <t xml:space="preserve">NOVIEMBRE:
</t>
    </r>
    <r>
      <rPr>
        <u/>
        <sz val="9"/>
        <rFont val="Verdana"/>
        <family val="2"/>
      </rPr>
      <t>Actividad 5:</t>
    </r>
    <r>
      <rPr>
        <sz val="9"/>
        <rFont val="Verdana"/>
        <family val="2"/>
      </rPr>
      <t xml:space="preserve"> Participación de Dirección General en el panel "Ecosistema de circulación: festivales, teatros, compañías, ideas y territorios" en el marco de la 17° Conferencia anual de Ópera Latinoamericana, que se realizó entre el 17 y 20 de noviembre en el Teatro Municipal de Santiago. 
</t>
    </r>
    <r>
      <rPr>
        <u/>
        <sz val="9"/>
        <rFont val="Verdana"/>
        <family val="2"/>
      </rPr>
      <t>Actividad 6:</t>
    </r>
    <r>
      <rPr>
        <sz val="9"/>
        <rFont val="Verdana"/>
        <family val="2"/>
      </rPr>
      <t xml:space="preserve"> Participación de Dirección General en el seminario "¿Cómo mejorar el concurso Fondo de Artes Escénicas?, Diagnóstico y Propuesta", donde se presentó el estudio "Propuestas para una renovación estatal para las artes escénicas en Chile". El cual se realizó el pasado 27 de noviembre y fue convocado por el Centro de Políticas Públicas de la Universidad Católica. </t>
    </r>
  </si>
  <si>
    <t>MAYO - JUNIO - AGOSTO - NOVIEMBRE 2024</t>
  </si>
  <si>
    <t>II.2. Trabajo territorial</t>
  </si>
  <si>
    <t>II.2.1 Apoyar la descentralización de oferta programática</t>
  </si>
  <si>
    <t>1. Desarrollar actividades en comunas distintas a la de origen de la organización</t>
  </si>
  <si>
    <t>II.2.1</t>
  </si>
  <si>
    <r>
      <rPr>
        <b/>
        <sz val="9"/>
        <color rgb="FF000000"/>
        <rFont val="Verdana"/>
        <family val="2"/>
      </rPr>
      <t>ENERO:</t>
    </r>
    <r>
      <rPr>
        <sz val="9"/>
        <color rgb="FF000000"/>
        <rFont val="Verdana"/>
        <family val="2"/>
      </rPr>
      <t xml:space="preserve"> Durante el mes de Enero, El Festival Teatro a mil estuvo en 34 comunas distintas a la de la organización (Providencia) Realizando 472 funciones abarcando 266.177 personas
</t>
    </r>
    <r>
      <rPr>
        <b/>
        <sz val="9"/>
        <color rgb="FF000000"/>
        <rFont val="Verdana"/>
        <family val="2"/>
      </rPr>
      <t>FEBRERO:</t>
    </r>
    <r>
      <rPr>
        <sz val="9"/>
        <color rgb="FF000000"/>
        <rFont val="Verdana"/>
        <family val="2"/>
      </rPr>
      <t xml:space="preserve"> Durante Febrero se realizan 264 funciones en comunas distintas a la de la organización.
</t>
    </r>
    <r>
      <rPr>
        <b/>
        <sz val="9"/>
        <color rgb="FF000000"/>
        <rFont val="Verdana"/>
        <family val="2"/>
      </rPr>
      <t>ABRIL:</t>
    </r>
    <r>
      <rPr>
        <sz val="9"/>
        <color rgb="FF000000"/>
        <rFont val="Verdana"/>
        <family val="2"/>
      </rPr>
      <t xml:space="preserve"> Se realizan 16 funciones en comuna distinta de la organización</t>
    </r>
  </si>
  <si>
    <t>ENERO A ABRIL 2024</t>
  </si>
  <si>
    <t>2. Desarrollar actividades en regiones distintas a la región de origen de la organización</t>
  </si>
  <si>
    <t>II.2.2</t>
  </si>
  <si>
    <r>
      <rPr>
        <b/>
        <sz val="9"/>
        <color rgb="FF000000"/>
        <rFont val="Verdana"/>
        <family val="2"/>
      </rPr>
      <t xml:space="preserve">ENERO: </t>
    </r>
    <r>
      <rPr>
        <sz val="9"/>
        <color rgb="FF000000"/>
        <rFont val="Verdana"/>
        <family val="2"/>
      </rPr>
      <t xml:space="preserve">Durante el mes de Enero, El Festival Teatro a mil estuvo en 07 regiones, distintas a la RM, con 40 funciones, llegando a 42.090 personas
</t>
    </r>
    <r>
      <rPr>
        <b/>
        <sz val="9"/>
        <color rgb="FF000000"/>
        <rFont val="Verdana"/>
        <family val="2"/>
      </rPr>
      <t>FEBRERO:</t>
    </r>
    <r>
      <rPr>
        <sz val="9"/>
        <color rgb="FF000000"/>
        <rFont val="Verdana"/>
        <family val="2"/>
      </rPr>
      <t xml:space="preserve"> Durante febrero se realizaron 02 funciones en regiones distintas a RM
</t>
    </r>
    <r>
      <rPr>
        <b/>
        <sz val="9"/>
        <color rgb="FF000000"/>
        <rFont val="Verdana"/>
        <family val="2"/>
      </rPr>
      <t xml:space="preserve">MARZO: </t>
    </r>
    <r>
      <rPr>
        <sz val="9"/>
        <color rgb="FF000000"/>
        <rFont val="Verdana"/>
        <family val="2"/>
      </rPr>
      <t xml:space="preserve">Se realiza 01 función fuera de la RM
</t>
    </r>
    <r>
      <rPr>
        <b/>
        <sz val="9"/>
        <color rgb="FF000000"/>
        <rFont val="Verdana"/>
        <family val="2"/>
      </rPr>
      <t>ABRIL:</t>
    </r>
    <r>
      <rPr>
        <sz val="9"/>
        <color rgb="FF000000"/>
        <rFont val="Verdana"/>
        <family val="2"/>
      </rPr>
      <t xml:space="preserve"> Se realiza 01 función fuera de la RM
</t>
    </r>
    <r>
      <rPr>
        <b/>
        <sz val="9"/>
        <color rgb="FF000000"/>
        <rFont val="Verdana"/>
        <family val="2"/>
      </rPr>
      <t>MAYO:</t>
    </r>
    <r>
      <rPr>
        <sz val="9"/>
        <color rgb="FF000000"/>
        <rFont val="Verdana"/>
        <family val="2"/>
      </rPr>
      <t xml:space="preserve"> Se realizan 03 funciones fuera de la RM
</t>
    </r>
    <r>
      <rPr>
        <b/>
        <sz val="9"/>
        <color rgb="FF000000"/>
        <rFont val="Verdana"/>
        <family val="2"/>
      </rPr>
      <t>JULIO:</t>
    </r>
    <r>
      <rPr>
        <sz val="9"/>
        <color rgb="FF000000"/>
        <rFont val="Verdana"/>
        <family val="2"/>
      </rPr>
      <t xml:space="preserve"> Se realizan 01 función fuera de la RM
</t>
    </r>
    <r>
      <rPr>
        <b/>
        <sz val="9"/>
        <color rgb="FF000000"/>
        <rFont val="Verdana"/>
        <family val="2"/>
      </rPr>
      <t>AGOSTO:</t>
    </r>
    <r>
      <rPr>
        <sz val="9"/>
        <color rgb="FF000000"/>
        <rFont val="Verdana"/>
        <family val="2"/>
      </rPr>
      <t xml:space="preserve"> Se realizan 03 funciones fuera de la RM</t>
    </r>
  </si>
  <si>
    <t>ENERO - FEBRERO - MARZO -ABRIL - MAYO - JULIO - AGOSTO 2024</t>
  </si>
  <si>
    <t>II.3. Medioambiente</t>
  </si>
  <si>
    <t>II.3.1 Contribuir al cuidado y protección del medioambiente</t>
  </si>
  <si>
    <t>1. Desarrollar actividades y/o acciones asociadas a esta área, profundizar la politica de sustentabilidad</t>
  </si>
  <si>
    <t>II.3.1</t>
  </si>
  <si>
    <r>
      <rPr>
        <b/>
        <sz val="9"/>
        <color rgb="FF000000"/>
        <rFont val="Verdana"/>
        <family val="2"/>
      </rPr>
      <t xml:space="preserve">JULIO: 
</t>
    </r>
    <r>
      <rPr>
        <u/>
        <sz val="9"/>
        <color rgb="FF000000"/>
        <rFont val="Verdana"/>
        <family val="2"/>
      </rPr>
      <t>Actividad 1:</t>
    </r>
    <r>
      <rPr>
        <sz val="9"/>
        <color rgb="FF000000"/>
        <rFont val="Verdana"/>
        <family val="2"/>
      </rPr>
      <t xml:space="preserve"> La Dirección de Planificación y Proyectos de FITAM participó en el "2do Foro Nacional Cultura y Empresa" que se desarrolló el pasado 18 de Julio en la Sala Claudio Arrau en el Teatro Municipalidad de Chillán. En la cual, fue parte del día 2 de paneles de conversación, en el panel 1 titulado "Evidencias para amplificar el impacto de la cultura" en conjunto con disintas entidades como Fundación Teatro La Matriz, Corporación Cultural de la Cámara Chilena de Construcción y Museo Baburizza. 
</t>
    </r>
    <r>
      <rPr>
        <b/>
        <sz val="9"/>
        <color rgb="FF000000"/>
        <rFont val="Verdana"/>
        <family val="2"/>
      </rPr>
      <t>NOVIEMBRE:</t>
    </r>
    <r>
      <rPr>
        <sz val="9"/>
        <color rgb="FF000000"/>
        <rFont val="Verdana"/>
        <family val="2"/>
      </rPr>
      <t xml:space="preserve">
</t>
    </r>
    <r>
      <rPr>
        <u/>
        <sz val="9"/>
        <color rgb="FF000000"/>
        <rFont val="Verdana"/>
        <family val="2"/>
      </rPr>
      <t>Actividad 2:</t>
    </r>
    <r>
      <rPr>
        <sz val="9"/>
        <color rgb="FF000000"/>
        <rFont val="Verdana"/>
        <family val="2"/>
      </rPr>
      <t xml:space="preserve"> Se adjunta Informe de Sustentabilidad con los principales objetivos y acciones de sostenibilidad de la Fundación. 
</t>
    </r>
  </si>
  <si>
    <t>JULIO - NOVIEMBRE 2024</t>
  </si>
  <si>
    <t>II.4. Accesibilidad universal</t>
  </si>
  <si>
    <t>II.4.1 Apoyar la descentralización de oferta programática</t>
  </si>
  <si>
    <t>1. Desarrollar actividades y/o acciones asociadas a esta área, programando y asistiendo a encuentros en otras regiones de nuestro pais</t>
  </si>
  <si>
    <t>II.4.1</t>
  </si>
  <si>
    <t xml:space="preserve">Se realiza el Festival Teatro a Mil a extensión a Antofagasta a Mil con 20 funciones, Concepción a Mil con 8 funciones y Valparaíso a Mil con 11 funciones. </t>
  </si>
  <si>
    <t>COLABORACIÓN CON PROGRAMAS EJECUTADOS POR EL MINISTERIO</t>
  </si>
  <si>
    <t>Estado de Ejecución</t>
  </si>
  <si>
    <t>1. Participar en la Semana de la Educación Artística (SEA), concretando al menos una  (01) reunión de coordinación con el Departamento de Educación y Formación en Artes y Cultura –o la dependencia que le suceda en sus funciones- del MINISTERIO para conocer los lineamientos de cada versión, registrar la institución en la web http://semanaeducacionartistica.cultura.gob.cl y realizar al menos una (01) actividad de visibilización o proyecto afín a la temática de celebración de cada año. Una vez finalizada la SEA, responder la encuesta de reporte disponible en el sitio web.</t>
  </si>
  <si>
    <t>OK</t>
  </si>
  <si>
    <r>
      <rPr>
        <b/>
        <sz val="9"/>
        <color rgb="FF000000"/>
        <rFont val="Verdana"/>
        <family val="2"/>
      </rPr>
      <t xml:space="preserve">MAYO
</t>
    </r>
    <r>
      <rPr>
        <sz val="9"/>
        <color rgb="FF000000"/>
        <rFont val="Verdana"/>
        <family val="2"/>
      </rPr>
      <t xml:space="preserve">Celebración de la Semana de la Educación Artística (SEA) con el lema </t>
    </r>
    <r>
      <rPr>
        <i/>
        <sz val="9"/>
        <color rgb="FF000000"/>
        <rFont val="Verdana"/>
        <family val="2"/>
      </rPr>
      <t>"Compartir la alegría de crear"</t>
    </r>
    <r>
      <rPr>
        <sz val="9"/>
        <color rgb="FF000000"/>
        <rFont val="Verdana"/>
        <family val="2"/>
      </rPr>
      <t>. En donde se realizaron 05 actividades entre el 14 y 22 de mayo en la Escuela Sanitas, República de Polonia, Manuel Rojas y Bélgica</t>
    </r>
  </si>
  <si>
    <t>Se adjunta carpeta con medios de verificación</t>
  </si>
  <si>
    <t>2. Remitir copia de las publicaciones físicas que haya llevado a cabo durante el año, las que serán derivadas por la Unidad o Sección a cargo de la coordinación de convenios institucionales, al Centro de Documentación (CEDOC) del MINISTERIO.</t>
  </si>
  <si>
    <r>
      <rPr>
        <b/>
        <sz val="9"/>
        <color rgb="FF000000"/>
        <rFont val="Verdana"/>
        <family val="2"/>
      </rPr>
      <t xml:space="preserve">ENERO: </t>
    </r>
    <r>
      <rPr>
        <sz val="9"/>
        <color rgb="FF000000"/>
        <rFont val="Verdana"/>
        <family val="2"/>
      </rPr>
      <t>Se entrega fisicamente la Guia del espectador y Catálogo de Platea 24</t>
    </r>
  </si>
  <si>
    <t>3. Incorporarse a la plataforma chilecultura.gob.cl, o aquella que la reemplace, manteniendo información actualizada de la oferta programática de la organización de manera mensual con el objetivo de favorecer la difusión de información cultural y el acceso por parte de la ciudadanía.</t>
  </si>
  <si>
    <t>Se publican las actividades de la organización en la plataforma de Chile Cultura</t>
  </si>
  <si>
    <t>ENERO - FEBRERO - MARZO -ABRIL - MAYO - JUNIO - JULIO - AGOSTO - SEPTIMEBRE - OCTUBRE - NOVIEMBRE 2024</t>
  </si>
  <si>
    <t>4. Participar del “Día de los patrimonios”, del “Día de los patrimonios para niñas, niños y adolescentes” y del “Mes de Públicos”, ofreciendo al menos una (01) actividad de acceso gratuito y orientada a público general en cada una de dichas instancias impulsadas por el MINISTERIO.</t>
  </si>
  <si>
    <r>
      <rPr>
        <b/>
        <sz val="9"/>
        <color rgb="FF000000"/>
        <rFont val="Verdana"/>
        <family val="2"/>
      </rPr>
      <t xml:space="preserve">
MAYO</t>
    </r>
    <r>
      <rPr>
        <sz val="9"/>
        <color rgb="FF000000"/>
        <rFont val="Verdana"/>
        <family val="2"/>
      </rPr>
      <t xml:space="preserve">:
En el contexto del Día del Patrimonio, se pone a disposición en Teatroamil.tv: "Voces para atesorar", 10 entrevistas a grandes figuras del teatro nacional, que busca profundizar en la vida y trayectorias de artistas fundamentales en la historia de las tablas locales. 
</t>
    </r>
    <r>
      <rPr>
        <b/>
        <sz val="9"/>
        <color rgb="FF000000"/>
        <rFont val="Verdana"/>
        <family val="2"/>
      </rPr>
      <t xml:space="preserve">NOVIEMBRE: </t>
    </r>
    <r>
      <rPr>
        <sz val="9"/>
        <color rgb="FF000000"/>
        <rFont val="Verdana"/>
        <family val="2"/>
      </rPr>
      <t xml:space="preserve">Se disponibiliza 03 capítulos de "Poetas de Emergencia" en Teatroamil.tv gratuitamente, en el marco del Mes de los Públicos 2024. 
En el marco del Día del Patrimonio de Niñas y Niños se realiza un taller el día sábado 09 de noviembre del 2024 en el Museo Interactivo Mirador (MIM) titulado "El mundo de los títeres, crea tu personaje".
</t>
    </r>
  </si>
  <si>
    <t>MAYO - NOVIEMBRE 2024</t>
  </si>
  <si>
    <t xml:space="preserve">5. Formar parte de las actividades conmemorativas del “Día D” –que incluirán narradores orales, títeres y marionetas, danza, teatro, circo, ópera– participando en, al menos, una (01) de ellas, realizando una actividad en coordinación con el Departamento de Fomento de la Cultura y las Artes, a través de la Secretaría Ejecutiva de Artes Escénicas de la Subsecretaría. </t>
  </si>
  <si>
    <r>
      <rPr>
        <b/>
        <sz val="9"/>
        <color rgb="FF000000"/>
        <rFont val="Verdana"/>
        <family val="2"/>
      </rPr>
      <t xml:space="preserve">MAYO
</t>
    </r>
    <r>
      <rPr>
        <sz val="9"/>
        <color rgb="FF000000"/>
        <rFont val="Verdana"/>
        <family val="2"/>
      </rPr>
      <t xml:space="preserve">Se realiza una alianza con MINCAP y ARCATEL para transmitir en canales regionales de televisión abierta las cuatro obras digitales de "Ni tan clásicos": La Viuda de Apablaza, Romeo y Julieta, Tártufo y Medea, entre el 28 de mayo y 02 de junio, con motivo del Mes del Teatro.
</t>
    </r>
    <r>
      <rPr>
        <b/>
        <sz val="9"/>
        <color rgb="FF000000"/>
        <rFont val="Verdana"/>
        <family val="2"/>
      </rPr>
      <t xml:space="preserve">JUNIO
</t>
    </r>
    <r>
      <rPr>
        <sz val="9"/>
        <color rgb="FF000000"/>
        <rFont val="Verdana"/>
        <family val="2"/>
      </rPr>
      <t xml:space="preserve">Se disponibiliza de forma gratuita entre el 20 y el 30 de junio en nuestra plataforma Teatroamil.tv la obra "Ñi pu tremen", con motivo del Mes de los Pueblos Originarios. 
</t>
    </r>
  </si>
  <si>
    <t>MAYO - JUNIO 2024</t>
  </si>
  <si>
    <t xml:space="preserve">6. Colaborar con el Departamento de Fomento de la Cultura y las Artes, a través de la Secretaría Ejecutiva de Artes Escénicas, en la realización de, al menos, una (01) actividad enmarcada en el desarrollo de sus siguientes programas nacionales, internacionales o estratégicos: Muestra Nacional de Dramaturgia, Encuentros Coreográficos Nacionales, Plan de Trabajo Regional de Artes Escénicas y/o Artes Escénicas Itinerantes. </t>
  </si>
  <si>
    <r>
      <rPr>
        <b/>
        <sz val="9"/>
        <color rgb="FF000000"/>
        <rFont val="Verdana"/>
        <family val="2"/>
      </rPr>
      <t xml:space="preserve">OCTUBRE: </t>
    </r>
    <r>
      <rPr>
        <sz val="9"/>
        <color rgb="FF000000"/>
        <rFont val="Verdana"/>
        <family val="2"/>
      </rPr>
      <t xml:space="preserve">En la Escuela Sanitas se comienza a trabajar con el texto "Recordar" de Yisell Vargas, una de las dramaturgas seleccionadas para la 21° Muestra Nacional de Dramaturgia, actividad enmarcada en el programa Diálogos en Movimiento. 
</t>
    </r>
    <r>
      <rPr>
        <b/>
        <sz val="9"/>
        <color rgb="FF000000"/>
        <rFont val="Verdana"/>
        <family val="2"/>
      </rPr>
      <t>NOVIEMBRE:</t>
    </r>
    <r>
      <rPr>
        <sz val="9"/>
        <color rgb="FF000000"/>
        <rFont val="Verdana"/>
        <family val="2"/>
      </rPr>
      <t xml:space="preserve"> Realización del cierre del programa "Diálogos en Movimientos" del Plan Nacional de Lectura, en el marco de la Muestra Nacional de Dramaturgia con el 8° básico de la Escuela Sanitas, donde se realizó una visita del director de la obra "Recordar", Rodrigo Pérez. </t>
    </r>
  </si>
  <si>
    <t>OCTUBRE - NOVIEMBRE 2024</t>
  </si>
  <si>
    <t>7. Realizar, al menos una actividad en coordinación con el Departamento de Educación y Formación en Artes y Cultura, dirigida a escolares que participan de sus programas ACCIONA o CECREA.</t>
  </si>
  <si>
    <r>
      <rPr>
        <b/>
        <sz val="9"/>
        <color rgb="FF000000"/>
        <rFont val="Verdana"/>
      </rPr>
      <t>OCTUBRE:</t>
    </r>
    <r>
      <rPr>
        <sz val="9"/>
        <color rgb="FF000000"/>
        <rFont val="Verdana"/>
      </rPr>
      <t xml:space="preserve"> Se toma contacto con el área del Ministerio de las Culturas para poder agendar reunión y coordinar actividades, finalmente no se concreta.</t>
    </r>
  </si>
  <si>
    <t>8. Otras instancias de colaboración.</t>
  </si>
  <si>
    <t>8.1. Participar de al menos dos (2) instancias de transferencia de conocimientos y colaboración entre instituciones beneficiarias de programas y/o fondos que sean convocadas por el MINISTERIO.</t>
  </si>
  <si>
    <r>
      <rPr>
        <b/>
        <sz val="9"/>
        <color rgb="FF000000"/>
        <rFont val="Verdana"/>
        <family val="2"/>
      </rPr>
      <t xml:space="preserve">NOVIEMBRE: </t>
    </r>
    <r>
      <rPr>
        <u/>
        <sz val="9"/>
        <color rgb="FF000000"/>
        <rFont val="Verdana"/>
        <family val="2"/>
      </rPr>
      <t>Actividad 1</t>
    </r>
    <r>
      <rPr>
        <sz val="9"/>
        <color rgb="FF000000"/>
        <rFont val="Verdana"/>
        <family val="2"/>
      </rPr>
      <t xml:space="preserve">: Inscripción en plataforma de ChileCuidados, en donde, se ofrece distintos descuentos en nuestras actividades a las personas que ejercen cuidados.
El día 18 de diciembre se realizó una actividad convocada por el Ministerio de Desarrollo Social y Familia en conjunto al Ministerio de la Mujer y Equidad de Género, en donde se anunció la incorporación de la Fundación Teatro a Mil a la Red de Empresas de Chile Cuida. 
</t>
    </r>
    <r>
      <rPr>
        <b/>
        <sz val="9"/>
        <color rgb="FF000000"/>
        <rFont val="Verdana"/>
        <family val="2"/>
      </rPr>
      <t>DICIEMBRE:</t>
    </r>
    <r>
      <rPr>
        <sz val="9"/>
        <color rgb="FF000000"/>
        <rFont val="Verdana"/>
        <family val="2"/>
      </rPr>
      <t xml:space="preserve"> </t>
    </r>
    <r>
      <rPr>
        <u/>
        <sz val="9"/>
        <color rgb="FF000000"/>
        <rFont val="Verdana"/>
        <family val="2"/>
      </rPr>
      <t>Actividad 2:</t>
    </r>
    <r>
      <rPr>
        <sz val="9"/>
        <color rgb="FF000000"/>
        <rFont val="Verdana"/>
        <family val="2"/>
      </rPr>
      <t xml:space="preserve"> Se participa en el evento "MATCH Cultural" organizado por el Ministerio de las Culturas, las Artes y el Patrimonio, el cual busca fomentar alianzas entre proyectos culturales aprobados por la Ley de Donaciones Culturales y donanes interesados en impulsar la cultura mediante incentivos tributarios. </t>
    </r>
  </si>
  <si>
    <t>NOVIEMBRE - DICIEMBRE 2024</t>
  </si>
  <si>
    <t>8.2. Participar de las instancias de capacitación en el uso y rendición de recursos públicos impartidas por el MINISTERIO u otros servicios públicos vinculados al tema.</t>
  </si>
  <si>
    <t>El 2023 se participó en las capacitaciones de uso SISREC, ya lo tenemos implementado. Se mantiene un diálogo constante con el Ministerio.</t>
  </si>
  <si>
    <t>ESTADO DE EJECUCIÓN</t>
  </si>
  <si>
    <t>MODIFICADA</t>
  </si>
  <si>
    <t>6. ACTIVIDADES REALIZADAS</t>
  </si>
  <si>
    <r>
      <rPr>
        <u/>
        <sz val="9"/>
        <rFont val="Verdana"/>
        <family val="2"/>
      </rPr>
      <t>Instrucción</t>
    </r>
    <r>
      <rPr>
        <sz val="9"/>
        <rFont val="Verdana"/>
        <family val="2"/>
      </rPr>
      <t>: En esta pestaña debe dar cuenta de todas las actividades realizadas en el marco de la programación artística y cultural de la organización y de los beneficiarios atendidos en ellas. 
En el caso de aquellas que sean adicionales a las comprometidas en el plan de gestión, ingresar "EXTRA" en la columna "Numeral de compromiso al que pertenece". Para mayor información, ver documento EJEMPLOS.</t>
    </r>
  </si>
  <si>
    <t>REPORTE DE LAS ACTIVIDADES</t>
  </si>
  <si>
    <t>COMPLETAR EN BASE AL LUGAR DE REALIZACIÓN DE LA ACTIVIDAD</t>
  </si>
  <si>
    <t>REPORTE DE LOS BENEFICIARIOS</t>
  </si>
  <si>
    <t>Proyecto</t>
  </si>
  <si>
    <t>Fecha o Período de Realización</t>
  </si>
  <si>
    <t>Nombre de la actividad</t>
  </si>
  <si>
    <t>Numeral de compromiso al que pertenece</t>
  </si>
  <si>
    <t>Modalidad de ejecución</t>
  </si>
  <si>
    <t>Tipo de actividad</t>
  </si>
  <si>
    <t xml:space="preserve">Área / Dominio </t>
  </si>
  <si>
    <t>Nº funciones/jornadas/sesiones</t>
  </si>
  <si>
    <t>Nombre de la Sala - Espacio / Plataforma a través de la cual se ejecuta la actividad  (Facebook, Instagram, Tik Tok, Youtube, Zoom, Meet, Teams,  Spotify, Radio, Televisión, etc.)</t>
  </si>
  <si>
    <t>País</t>
  </si>
  <si>
    <t>Región</t>
  </si>
  <si>
    <t>Provincia</t>
  </si>
  <si>
    <t>Comuna</t>
  </si>
  <si>
    <t>N° con Acceso Pagado (P)</t>
  </si>
  <si>
    <t>N° con Acceso Gratuito (G)</t>
  </si>
  <si>
    <t>N° Total de Beneficiarios (P) + (G)</t>
  </si>
  <si>
    <t>¿Cuenta con actividad de Mediación Asociada?</t>
  </si>
  <si>
    <t>LLENAR SÓLO SI RESPUESTA ANTERIOR FUE POSITIVA</t>
  </si>
  <si>
    <t>¿Actividad de Mediación Asociada?</t>
  </si>
  <si>
    <t>N° funciones/jornadas/sesiones de la Actividad de Mediación Asociada</t>
  </si>
  <si>
    <t>N° de Asistentes/ reproducciones a Actividad de Mediación Asociada</t>
  </si>
  <si>
    <t>TEATRO EN LA EDUCACIÓN</t>
  </si>
  <si>
    <t>03 DE DICIEMBRE</t>
  </si>
  <si>
    <t>MUESTRA FINAL ESCUELA REPÚBLICA DE POLONIA Y SANTA BÁRBARA</t>
  </si>
  <si>
    <t>PRESENCIAL</t>
  </si>
  <si>
    <t xml:space="preserve">EXPOSICIÓN / MUESTRA </t>
  </si>
  <si>
    <t>TEATRO</t>
  </si>
  <si>
    <t>CENTRO CULTURAL LAMPA</t>
  </si>
  <si>
    <t>CHILE</t>
  </si>
  <si>
    <t>METROPOLITANA</t>
  </si>
  <si>
    <t>SANTIAGO</t>
  </si>
  <si>
    <t>LAMPA</t>
  </si>
  <si>
    <t>NO</t>
  </si>
  <si>
    <t>04 DE DICIEMBRE</t>
  </si>
  <si>
    <t>MUESTRA FINAL ESCUELA SANITAS, ESCUELA MANUEL ROJAS, ESCUELA BÉLGICA</t>
  </si>
  <si>
    <t>CENTRO CULTURAL ESPACIO MATTA</t>
  </si>
  <si>
    <t>LA GRANJA</t>
  </si>
  <si>
    <t>ACTIVIDAD DE MEDIACIÓN</t>
  </si>
  <si>
    <t>DANZA</t>
  </si>
  <si>
    <t>TARAPACÁ</t>
  </si>
  <si>
    <t>ANTÁRTICA CHILENA</t>
  </si>
  <si>
    <t>AISÉN</t>
  </si>
  <si>
    <t>VIRTUAL / REMOTA</t>
  </si>
  <si>
    <t>ANTOFAGASTA</t>
  </si>
  <si>
    <t>ALGARROBO</t>
  </si>
  <si>
    <t>CLASE MAGISTRAL / CHARLA / CONFERENCIA</t>
  </si>
  <si>
    <t>MÚSICA</t>
  </si>
  <si>
    <t>ATACAMA</t>
  </si>
  <si>
    <t>ARAUCO</t>
  </si>
  <si>
    <t>ALHUÉ</t>
  </si>
  <si>
    <t>AUDIOVISUAL</t>
  </si>
  <si>
    <t>COQUMBO</t>
  </si>
  <si>
    <t>ARICA</t>
  </si>
  <si>
    <t>ALTO BIOBÍO</t>
  </si>
  <si>
    <t>CIRCO</t>
  </si>
  <si>
    <t>VALPARAÍSO</t>
  </si>
  <si>
    <t>AYSÉN</t>
  </si>
  <si>
    <t>ALTO DEL CARMEN</t>
  </si>
  <si>
    <t>O´HIGGINS</t>
  </si>
  <si>
    <t>BIO BIO</t>
  </si>
  <si>
    <t>ALTO HOSPICIO</t>
  </si>
  <si>
    <t>SEMINARIO</t>
  </si>
  <si>
    <t>ARTES VISUALES</t>
  </si>
  <si>
    <t>MAULE</t>
  </si>
  <si>
    <t>CACHAPOAL</t>
  </si>
  <si>
    <t>ANCUD</t>
  </si>
  <si>
    <t>NUEVOS MEDIOS</t>
  </si>
  <si>
    <t>BIOBIO</t>
  </si>
  <si>
    <t>CAPITÁN PRAT</t>
  </si>
  <si>
    <t>ANDACOLLO</t>
  </si>
  <si>
    <t>ENCUENTRO / CONVERSATORIO / MESA REDONDA</t>
  </si>
  <si>
    <t>ARTES LITERARIAS, LIBROS Y PRENSA</t>
  </si>
  <si>
    <t>ARAUCANÍA</t>
  </si>
  <si>
    <t>CARDENAL CARO</t>
  </si>
  <si>
    <t>ANGOL</t>
  </si>
  <si>
    <t>RESIDENCIAS</t>
  </si>
  <si>
    <t>LOS LAGOS</t>
  </si>
  <si>
    <t>CAUQUENES</t>
  </si>
  <si>
    <t xml:space="preserve">ANTÁRTICA </t>
  </si>
  <si>
    <t>AYSEN</t>
  </si>
  <si>
    <t>CAUTÍN</t>
  </si>
  <si>
    <t>MAGALLANES</t>
  </si>
  <si>
    <t>CHACABUCO</t>
  </si>
  <si>
    <t>ANTUCO</t>
  </si>
  <si>
    <t>LOS RIOS</t>
  </si>
  <si>
    <t>CHAÑARAL</t>
  </si>
  <si>
    <t>ARICA Y PARINACOTA</t>
  </si>
  <si>
    <t>CHILOÉ</t>
  </si>
  <si>
    <t>CHOAPA</t>
  </si>
  <si>
    <t>BUIN</t>
  </si>
  <si>
    <t>ÑUBLE</t>
  </si>
  <si>
    <t>COLCHAGUA</t>
  </si>
  <si>
    <t>BULNES</t>
  </si>
  <si>
    <t>EDUCACIÓN ARTÍSTICA</t>
  </si>
  <si>
    <t>CONCEPCIÓN</t>
  </si>
  <si>
    <t>CABILDO</t>
  </si>
  <si>
    <t xml:space="preserve">FUNCIÓN / PRESENTACIÓN </t>
  </si>
  <si>
    <t>COPIAPÓ</t>
  </si>
  <si>
    <t>CABO DE HORNOS</t>
  </si>
  <si>
    <t>CORDILLERA</t>
  </si>
  <si>
    <t>CABRERO</t>
  </si>
  <si>
    <t>PROYECCIÓN AUDIOVISUAL</t>
  </si>
  <si>
    <t>COYHAIQUE</t>
  </si>
  <si>
    <t>CALAMA</t>
  </si>
  <si>
    <t>CUATÍN</t>
  </si>
  <si>
    <t>CALBUCO</t>
  </si>
  <si>
    <t>MULTIDICIPLINAR/ INTERDISCIPLINAR</t>
  </si>
  <si>
    <t>CURICÓ</t>
  </si>
  <si>
    <t>CALDERA</t>
  </si>
  <si>
    <t>EL LOA</t>
  </si>
  <si>
    <t xml:space="preserve">CALERA DE TANGO </t>
  </si>
  <si>
    <t>TALLER</t>
  </si>
  <si>
    <t>ELQUI</t>
  </si>
  <si>
    <t>CALLE LARGA</t>
  </si>
  <si>
    <t>GENERAL CARRERA</t>
  </si>
  <si>
    <t>CAMARONES</t>
  </si>
  <si>
    <t>HUASCO</t>
  </si>
  <si>
    <t>CAMIÑA</t>
  </si>
  <si>
    <t>OTRA</t>
  </si>
  <si>
    <t xml:space="preserve">IQUIQUE </t>
  </si>
  <si>
    <t>CANELA</t>
  </si>
  <si>
    <t>ISLA DE PASCUA</t>
  </si>
  <si>
    <t>CAÑETE</t>
  </si>
  <si>
    <t>LIMARÍ</t>
  </si>
  <si>
    <t>CARAHUE</t>
  </si>
  <si>
    <t>LINARES</t>
  </si>
  <si>
    <t>CARTAGENA</t>
  </si>
  <si>
    <t>LLANQUIHUE</t>
  </si>
  <si>
    <t>CASABLANCA</t>
  </si>
  <si>
    <t>LOS ANDES</t>
  </si>
  <si>
    <t>CASTRO</t>
  </si>
  <si>
    <t xml:space="preserve">CATEMU </t>
  </si>
  <si>
    <t>MAIPO</t>
  </si>
  <si>
    <t>MALLECO</t>
  </si>
  <si>
    <t>CERRILLOS</t>
  </si>
  <si>
    <t>MARGA MARGA</t>
  </si>
  <si>
    <t>CERRO NAVIA</t>
  </si>
  <si>
    <t>MELIPILLA</t>
  </si>
  <si>
    <t>CHAITÉN</t>
  </si>
  <si>
    <t>CHANCO</t>
  </si>
  <si>
    <t>OSORNO</t>
  </si>
  <si>
    <t>PALENA</t>
  </si>
  <si>
    <t>CHÉPICA</t>
  </si>
  <si>
    <t>PARINACOTA</t>
  </si>
  <si>
    <t>CHIGUAYANTE</t>
  </si>
  <si>
    <t>PETORCA</t>
  </si>
  <si>
    <t>CHILE CHICO</t>
  </si>
  <si>
    <t>QUILLOTA</t>
  </si>
  <si>
    <t>CHILLÁN</t>
  </si>
  <si>
    <t>RANCO</t>
  </si>
  <si>
    <t>CHILLÁN VIEJO</t>
  </si>
  <si>
    <t>SAN ANTONIO</t>
  </si>
  <si>
    <t>CHIMBARONGO</t>
  </si>
  <si>
    <t>SAN FELIPE DE ACONCAGUA</t>
  </si>
  <si>
    <t>CHOLCHOL</t>
  </si>
  <si>
    <t>CHONCHI</t>
  </si>
  <si>
    <t>TALAGANTE</t>
  </si>
  <si>
    <t>CISNES</t>
  </si>
  <si>
    <t>TALCA</t>
  </si>
  <si>
    <t>COBQUECURA</t>
  </si>
  <si>
    <t>TAMARUGAL</t>
  </si>
  <si>
    <t>COCHAMÓ</t>
  </si>
  <si>
    <t>TIERRA DEL FUEGO</t>
  </si>
  <si>
    <t>COCHRANE</t>
  </si>
  <si>
    <t>TOCOPILLA</t>
  </si>
  <si>
    <t>CODEGUA</t>
  </si>
  <si>
    <t>ÚLTIMA ESPERANZA</t>
  </si>
  <si>
    <t>COELEMU</t>
  </si>
  <si>
    <t>VALDIVIA</t>
  </si>
  <si>
    <t>COIHUECO</t>
  </si>
  <si>
    <t>COINCO</t>
  </si>
  <si>
    <t>ITATA</t>
  </si>
  <si>
    <t>COLBÚN</t>
  </si>
  <si>
    <t>DIGUILLÍN</t>
  </si>
  <si>
    <t>COLCHANE</t>
  </si>
  <si>
    <t>COLINA</t>
  </si>
  <si>
    <t>COLLIPULLI</t>
  </si>
  <si>
    <t>COLTAUCO</t>
  </si>
  <si>
    <t>COMBARBALÁ</t>
  </si>
  <si>
    <t>CONCHALÍ</t>
  </si>
  <si>
    <t xml:space="preserve">CONCÓN </t>
  </si>
  <si>
    <t>CONSTITUCIÓN</t>
  </si>
  <si>
    <t>CONTULMO</t>
  </si>
  <si>
    <t>COPIAPO</t>
  </si>
  <si>
    <t>COQUIMBO</t>
  </si>
  <si>
    <t>CORONEL</t>
  </si>
  <si>
    <t>CORRAL</t>
  </si>
  <si>
    <t>CUNCO</t>
  </si>
  <si>
    <t>CURACAUTÍN</t>
  </si>
  <si>
    <t>CURACAVÍ</t>
  </si>
  <si>
    <t>CURACO DE VÉLEZ</t>
  </si>
  <si>
    <t>CURANILAHUE</t>
  </si>
  <si>
    <t>CURARREHUE</t>
  </si>
  <si>
    <t>CUREPTO</t>
  </si>
  <si>
    <t>DALCAHUE</t>
  </si>
  <si>
    <t>DIEGO DE ALMAGRO</t>
  </si>
  <si>
    <t>DOÑIHUE</t>
  </si>
  <si>
    <t>EL BOSQUE</t>
  </si>
  <si>
    <t>EL CARMEN</t>
  </si>
  <si>
    <t>EL MONTE</t>
  </si>
  <si>
    <t>EL QUISCO</t>
  </si>
  <si>
    <t>EL TABO</t>
  </si>
  <si>
    <t>EMPEDRADO</t>
  </si>
  <si>
    <t>ERCILLA</t>
  </si>
  <si>
    <t>ESTACIÓN CENTRAL</t>
  </si>
  <si>
    <t>FLORIDA</t>
  </si>
  <si>
    <t>FREIRE</t>
  </si>
  <si>
    <t>FREIRINA</t>
  </si>
  <si>
    <t>FRESIA</t>
  </si>
  <si>
    <t xml:space="preserve">FRUTILLAR </t>
  </si>
  <si>
    <t>FUTALEUFÚ</t>
  </si>
  <si>
    <t>FUTRONO</t>
  </si>
  <si>
    <t>GALVARINO</t>
  </si>
  <si>
    <t>GENERAL LAGOS</t>
  </si>
  <si>
    <t>GORBEA</t>
  </si>
  <si>
    <t>GRANEROS</t>
  </si>
  <si>
    <t xml:space="preserve">GUAITECAS </t>
  </si>
  <si>
    <t>HIJUELAS</t>
  </si>
  <si>
    <t>HUALAIHUÉ</t>
  </si>
  <si>
    <t>HUALAÑÉ</t>
  </si>
  <si>
    <t xml:space="preserve">HUALPÉN </t>
  </si>
  <si>
    <t>HUALQUI</t>
  </si>
  <si>
    <t>HUARA</t>
  </si>
  <si>
    <t>HUECHURABA</t>
  </si>
  <si>
    <t>ILLAPEL</t>
  </si>
  <si>
    <t>INDEPENDENCIA</t>
  </si>
  <si>
    <t>IQUIQUE</t>
  </si>
  <si>
    <t>ISLA DE MAIPO</t>
  </si>
  <si>
    <t>JUAN FERNÁNDEZ</t>
  </si>
  <si>
    <t>LA CALERA</t>
  </si>
  <si>
    <t>LA CISTERNA</t>
  </si>
  <si>
    <t>LA CRUZ</t>
  </si>
  <si>
    <t>LA ESTRELLA</t>
  </si>
  <si>
    <t>LA FLORIDA</t>
  </si>
  <si>
    <t>LA HIGUERA</t>
  </si>
  <si>
    <t>LA LIGUA</t>
  </si>
  <si>
    <t>LA PINTANA</t>
  </si>
  <si>
    <t>LA REINA</t>
  </si>
  <si>
    <t>LA SERENA</t>
  </si>
  <si>
    <t>LA UNIÓN</t>
  </si>
  <si>
    <t xml:space="preserve">LAGO RANCO </t>
  </si>
  <si>
    <t>LAGO VERDE</t>
  </si>
  <si>
    <t>LAGUNA BLANCA</t>
  </si>
  <si>
    <t>LAJA</t>
  </si>
  <si>
    <t>LANCO</t>
  </si>
  <si>
    <t xml:space="preserve">LAS CABRAS </t>
  </si>
  <si>
    <t>LAS CONDES</t>
  </si>
  <si>
    <t>LAUTARO</t>
  </si>
  <si>
    <t>LEBU</t>
  </si>
  <si>
    <t>LICANTÉN</t>
  </si>
  <si>
    <t>LIMACHE</t>
  </si>
  <si>
    <t>LITUECHE</t>
  </si>
  <si>
    <t>LLAILLAY</t>
  </si>
  <si>
    <t>LO BARNECHEA</t>
  </si>
  <si>
    <t>LO ESPEJO</t>
  </si>
  <si>
    <t>LO PRADO</t>
  </si>
  <si>
    <t>LOLOL</t>
  </si>
  <si>
    <t>LONCOCHE</t>
  </si>
  <si>
    <t>LONGAVÍ</t>
  </si>
  <si>
    <t>LONQUIMAY</t>
  </si>
  <si>
    <t>LOS ÁLAMOS</t>
  </si>
  <si>
    <t>LOS ÁNGELES</t>
  </si>
  <si>
    <t>LOS MUERMOS</t>
  </si>
  <si>
    <t xml:space="preserve">LOS SAUCES </t>
  </si>
  <si>
    <t>LOS VILOS</t>
  </si>
  <si>
    <t>LOTA</t>
  </si>
  <si>
    <t>LUMACO</t>
  </si>
  <si>
    <t>MACHALÍ</t>
  </si>
  <si>
    <t>MACUL</t>
  </si>
  <si>
    <t>MÁFIL</t>
  </si>
  <si>
    <t>MAIPÚ</t>
  </si>
  <si>
    <t>MALLOA</t>
  </si>
  <si>
    <t>MARCHIHUE</t>
  </si>
  <si>
    <t>MARIA ELENA</t>
  </si>
  <si>
    <t>MARÍA PINTO</t>
  </si>
  <si>
    <t>MARIQUINA</t>
  </si>
  <si>
    <t>MAULLÍN</t>
  </si>
  <si>
    <t>MEJILLONES</t>
  </si>
  <si>
    <t>MELIPEUCO</t>
  </si>
  <si>
    <t>MOLINA</t>
  </si>
  <si>
    <t>MONTE PATRIA</t>
  </si>
  <si>
    <t>MOSTAZAL</t>
  </si>
  <si>
    <t>MULCHÉN</t>
  </si>
  <si>
    <t>NACIMIENTO</t>
  </si>
  <si>
    <t>NANCAGUA</t>
  </si>
  <si>
    <t>NATALES</t>
  </si>
  <si>
    <t>NAVIDAD</t>
  </si>
  <si>
    <t>NEGRETE</t>
  </si>
  <si>
    <t>NINHUE</t>
  </si>
  <si>
    <t>NOGALES</t>
  </si>
  <si>
    <t>NUEVA IMPERIAL</t>
  </si>
  <si>
    <t>ÑIQUÉN</t>
  </si>
  <si>
    <t>ÑUÑOA</t>
  </si>
  <si>
    <t>O'HIGGINS</t>
  </si>
  <si>
    <t>OLIVAR</t>
  </si>
  <si>
    <t>OLLAGUE</t>
  </si>
  <si>
    <t xml:space="preserve">OLMUÉ </t>
  </si>
  <si>
    <t>OVALLE</t>
  </si>
  <si>
    <t xml:space="preserve">PADRE HURTADO </t>
  </si>
  <si>
    <t xml:space="preserve">PADRE LAS CASAS </t>
  </si>
  <si>
    <t xml:space="preserve">PAIHUANO </t>
  </si>
  <si>
    <t>PAILLACO</t>
  </si>
  <si>
    <t>PAINE</t>
  </si>
  <si>
    <t xml:space="preserve">PALENA </t>
  </si>
  <si>
    <t>PALMILLA</t>
  </si>
  <si>
    <t>PANGUIPULLI</t>
  </si>
  <si>
    <t>PANQUEHUE</t>
  </si>
  <si>
    <t xml:space="preserve">PAPUDO </t>
  </si>
  <si>
    <t xml:space="preserve">PAREDONES </t>
  </si>
  <si>
    <t>PARRAL</t>
  </si>
  <si>
    <t>PEDRO AGUIRRE CERDA</t>
  </si>
  <si>
    <t>PELARCO</t>
  </si>
  <si>
    <t>PELLUHUE</t>
  </si>
  <si>
    <t>PEMUCO</t>
  </si>
  <si>
    <t>PENCAHUE</t>
  </si>
  <si>
    <t>PENCO</t>
  </si>
  <si>
    <t>PEÑAFLOR</t>
  </si>
  <si>
    <t>PEÑALOLÉN</t>
  </si>
  <si>
    <t>PERALILLO</t>
  </si>
  <si>
    <t>PERQUENCO</t>
  </si>
  <si>
    <t>PEUMO</t>
  </si>
  <si>
    <t>PICA</t>
  </si>
  <si>
    <t>PICHIDEGUA</t>
  </si>
  <si>
    <t>PICHILEMU</t>
  </si>
  <si>
    <t>PINTO</t>
  </si>
  <si>
    <t xml:space="preserve">PIRQUE </t>
  </si>
  <si>
    <t>PITRUFQUÉN</t>
  </si>
  <si>
    <t>PLACILLA</t>
  </si>
  <si>
    <t>PORTEZUELO</t>
  </si>
  <si>
    <t>PORVENIR</t>
  </si>
  <si>
    <t>POZO ALMONTE</t>
  </si>
  <si>
    <t>PRIMAVERA</t>
  </si>
  <si>
    <t>PROVIDENCIA</t>
  </si>
  <si>
    <t>PUCHUNCAVÍ</t>
  </si>
  <si>
    <t>PUCÓN</t>
  </si>
  <si>
    <t>PUDAHUEL</t>
  </si>
  <si>
    <t>PUENTE ALTO</t>
  </si>
  <si>
    <t>PUERTO MONTT</t>
  </si>
  <si>
    <t>PUERTO OCTAY</t>
  </si>
  <si>
    <t>PUERTO VARAS</t>
  </si>
  <si>
    <t>PUMANQUE</t>
  </si>
  <si>
    <t>PUNITAQUI</t>
  </si>
  <si>
    <t>PUNTA ARENAS</t>
  </si>
  <si>
    <t>PUQUELDÓN</t>
  </si>
  <si>
    <t>PURÉN</t>
  </si>
  <si>
    <t>PURRANQUE</t>
  </si>
  <si>
    <t>PUTAENDO</t>
  </si>
  <si>
    <t>PUTRE</t>
  </si>
  <si>
    <t>PUYEHUE</t>
  </si>
  <si>
    <t>QUEILÉN</t>
  </si>
  <si>
    <t xml:space="preserve">QUELLÓN </t>
  </si>
  <si>
    <t>QUEMCHI</t>
  </si>
  <si>
    <t>QUILACO</t>
  </si>
  <si>
    <t xml:space="preserve">QUILICURA </t>
  </si>
  <si>
    <t>QUILLECO</t>
  </si>
  <si>
    <t>QUILLÓN</t>
  </si>
  <si>
    <t>QUILPUÉ</t>
  </si>
  <si>
    <t>QUINCHAO</t>
  </si>
  <si>
    <t>QUINTA DE TILCOCO</t>
  </si>
  <si>
    <t>QUINTA NORMAL</t>
  </si>
  <si>
    <t>QUINTERO</t>
  </si>
  <si>
    <t>QUIRIHUE</t>
  </si>
  <si>
    <t>RANCAGUA</t>
  </si>
  <si>
    <t>RANQUIL</t>
  </si>
  <si>
    <t>RAUCO</t>
  </si>
  <si>
    <t>RECOLETA</t>
  </si>
  <si>
    <t>RENAICO</t>
  </si>
  <si>
    <t>RENCA</t>
  </si>
  <si>
    <t>RENGO</t>
  </si>
  <si>
    <t>REQUÍNOA</t>
  </si>
  <si>
    <t>RETIRO</t>
  </si>
  <si>
    <t xml:space="preserve">RINCONADA </t>
  </si>
  <si>
    <t>RÍO BUENO</t>
  </si>
  <si>
    <t>RÍO CLARO</t>
  </si>
  <si>
    <t>RÍO HURTADO</t>
  </si>
  <si>
    <t>RÍO IBÁÑEZ</t>
  </si>
  <si>
    <t>RÍO NEGRO</t>
  </si>
  <si>
    <t>RÍO VERDE</t>
  </si>
  <si>
    <t>ROMERAL</t>
  </si>
  <si>
    <t>SAAVEDRA</t>
  </si>
  <si>
    <t>SAGRADA FAMILIA</t>
  </si>
  <si>
    <t>SALAMANCA</t>
  </si>
  <si>
    <t>SAN BERNARDO</t>
  </si>
  <si>
    <t>SAN CARLOS</t>
  </si>
  <si>
    <t>SAN CLEMENTE</t>
  </si>
  <si>
    <t>SAN ESTEBAN</t>
  </si>
  <si>
    <t>SAN FABIÁN</t>
  </si>
  <si>
    <t>SAN FELIPE</t>
  </si>
  <si>
    <t>SAN FERNANDO</t>
  </si>
  <si>
    <t>SAN GREGORIO</t>
  </si>
  <si>
    <t>SAN IGNACIO</t>
  </si>
  <si>
    <t>SAN JAVIER</t>
  </si>
  <si>
    <t>SAN JOAQUÍN</t>
  </si>
  <si>
    <t>SAN JOSÉ DE MAIPO</t>
  </si>
  <si>
    <t xml:space="preserve">SAN JUAN DE LA COSTA </t>
  </si>
  <si>
    <t>SAN MIGUEL</t>
  </si>
  <si>
    <t>SAN NICOLÁS</t>
  </si>
  <si>
    <t>SAN PABLO</t>
  </si>
  <si>
    <t xml:space="preserve">SAN PEDRO </t>
  </si>
  <si>
    <t>SAN PEDRO DE ATACAMA</t>
  </si>
  <si>
    <t xml:space="preserve">SAN PEDRO DE LA PAZ </t>
  </si>
  <si>
    <t xml:space="preserve">SAN RAFAEL </t>
  </si>
  <si>
    <t>SAN RAMÓN</t>
  </si>
  <si>
    <t>SAN ROSENDO</t>
  </si>
  <si>
    <t>SAN VICENTE</t>
  </si>
  <si>
    <t>SANTA BÁRBARA</t>
  </si>
  <si>
    <t>SANTA CRUZ</t>
  </si>
  <si>
    <t>SANTA JUANA</t>
  </si>
  <si>
    <t>SANTA MARÍA</t>
  </si>
  <si>
    <t>SANTO DOMINGO</t>
  </si>
  <si>
    <t>SIERRA GORDA</t>
  </si>
  <si>
    <t>TALCAHUANO</t>
  </si>
  <si>
    <t>TALTAL</t>
  </si>
  <si>
    <t>TEMUCO</t>
  </si>
  <si>
    <t>TENO</t>
  </si>
  <si>
    <t>TEODORO SCHMIDT</t>
  </si>
  <si>
    <t>TIERRA AMARILLA</t>
  </si>
  <si>
    <t xml:space="preserve">TILTIL </t>
  </si>
  <si>
    <t xml:space="preserve">TIMAUKEL </t>
  </si>
  <si>
    <t xml:space="preserve">TIRÚA </t>
  </si>
  <si>
    <t>TOLTÉN</t>
  </si>
  <si>
    <t>TOMÉ</t>
  </si>
  <si>
    <t>TORRES DEL PAINE</t>
  </si>
  <si>
    <t xml:space="preserve">TORTEL </t>
  </si>
  <si>
    <t>TRAIGUÉN</t>
  </si>
  <si>
    <t>TREGUACO</t>
  </si>
  <si>
    <t>TUCAPEL</t>
  </si>
  <si>
    <t>VALLENAR</t>
  </si>
  <si>
    <t>VICHUQUÉN</t>
  </si>
  <si>
    <t>VICTORIA</t>
  </si>
  <si>
    <t>VICUÑA</t>
  </si>
  <si>
    <t>VILCÚN</t>
  </si>
  <si>
    <t>VILLA ALEGRE</t>
  </si>
  <si>
    <t>VILLA ALEMANA</t>
  </si>
  <si>
    <t>VILLARRICA</t>
  </si>
  <si>
    <t>VIÑA DEL MAR</t>
  </si>
  <si>
    <t>VITACURA</t>
  </si>
  <si>
    <t>YERBAS BUENAS</t>
  </si>
  <si>
    <t xml:space="preserve">YUMBEL </t>
  </si>
  <si>
    <t>YUNGAY</t>
  </si>
  <si>
    <t>ZAPALLAR</t>
  </si>
  <si>
    <t>7. ESTABLECIMIENTOS EDUCACIONALES</t>
  </si>
  <si>
    <r>
      <rPr>
        <u/>
        <sz val="9"/>
        <rFont val="Verdana"/>
        <family val="2"/>
      </rPr>
      <t>Instrucción</t>
    </r>
    <r>
      <rPr>
        <sz val="9"/>
        <rFont val="Verdana"/>
        <family val="2"/>
      </rPr>
      <t xml:space="preserve">: Se solicita ingresar detalladamente las actividades realizadas en establecimientos con el número de estudiantes atendidos, así como las actividades realizadas en otro espacio, pero donde el público principal fueron estudiantes y sobre la que se tienen datos del establecimiento al que pertenecen. Un ejemplo de lo anterior sería la realización de una obra de teatro en el Centro Cultural X, a la cual se repartieron 30 entradas gratuitas para alumnos del establecimiento Z. </t>
    </r>
  </si>
  <si>
    <t>Fecha de Realización de la Actividad</t>
  </si>
  <si>
    <t>Nombre de la Actividad</t>
  </si>
  <si>
    <t>Lugar de realización de la actividad</t>
  </si>
  <si>
    <t>Nombre establecimiento/institución</t>
  </si>
  <si>
    <t>Región del establecimiento</t>
  </si>
  <si>
    <t>Provincia del establecimiento</t>
  </si>
  <si>
    <t>Comuna del establecimiento</t>
  </si>
  <si>
    <t>Dependencia del establecimiento</t>
  </si>
  <si>
    <t>Nivel de escolaridad del público estudiante atendido</t>
  </si>
  <si>
    <t>Curso/ carrera del público estudiante atendido</t>
  </si>
  <si>
    <t>N° BENEFICIARIOS ESTUDIANTES</t>
  </si>
  <si>
    <t>Total (P) + (G)</t>
  </si>
  <si>
    <t>03 Y 12 DE DICIEMBRE</t>
  </si>
  <si>
    <t>CLASES DE ARTÉS ESCÉNICAS - PROGRAMA TEATRO EN LA EDUCACIÓN</t>
  </si>
  <si>
    <t>DEPENDENCIAS DEL ESTABLECIMIENTO</t>
  </si>
  <si>
    <t>ESCUELA SANTA BÁRBARA</t>
  </si>
  <si>
    <t>MUNICIPAL</t>
  </si>
  <si>
    <t>EDUCACIÓN BÁSICA - CICLO II</t>
  </si>
  <si>
    <t>6° BÁSICO</t>
  </si>
  <si>
    <t>ESCUELA REPÚBLICA DE POLONIA</t>
  </si>
  <si>
    <t>7° BÁSICO</t>
  </si>
  <si>
    <t>02 Y 04 DE DICIEMBRE</t>
  </si>
  <si>
    <t>ESCUELA MANUEL ROJAS</t>
  </si>
  <si>
    <t>PÚBLICA</t>
  </si>
  <si>
    <t>5° BÁSICO</t>
  </si>
  <si>
    <t>03 Y 10 DE DICIEMBRE</t>
  </si>
  <si>
    <t>ESCUELA POETA VÍCTOR DOMINGO SILVA</t>
  </si>
  <si>
    <t>13 DE DICIEMBRE</t>
  </si>
  <si>
    <t>ESCUELA POETA OSCAR CASTRO</t>
  </si>
  <si>
    <t>7°A-7°B BÁSICO</t>
  </si>
  <si>
    <t>02, 04, 05 Y 11 DE DICIEMBRE</t>
  </si>
  <si>
    <t>ESCUELA SANITAS</t>
  </si>
  <si>
    <t>7°-8° BÁSICO</t>
  </si>
  <si>
    <t>5°-6° BÁSICO</t>
  </si>
  <si>
    <t>02, 05 Y 12 DE DICIEMBRE</t>
  </si>
  <si>
    <t>ESCUELA BÉLGICA</t>
  </si>
  <si>
    <t>EDUCACIÓN BÁSICA - CICLO I</t>
  </si>
  <si>
    <t>1°-4° BÁSICO</t>
  </si>
  <si>
    <t>02, 04, 09, 10 Y 13 DE DICIEMBRE</t>
  </si>
  <si>
    <t>2°-3° BÁSICO</t>
  </si>
  <si>
    <t>SEMINARIO TEATRO APLICADO Y PEDAGOGÍA TEATRAL</t>
  </si>
  <si>
    <t>ESCUELA REPÚBLICA DE POLONIA Y ESCUELA SANTA BÁRBARA</t>
  </si>
  <si>
    <t>DOCENTES Y DIRECTIVOS COMUNIDAD ESCOLAR</t>
  </si>
  <si>
    <t>ESCUELA SANITAS, ESCUELA MANUEL ROJAS, ESCUELA BÉLGICA</t>
  </si>
  <si>
    <t>16 DE DICIEMBRE</t>
  </si>
  <si>
    <t>ESCUELA JUAN PABLO II</t>
  </si>
  <si>
    <t>17 Y 18 DE DICIEMBRE</t>
  </si>
  <si>
    <t>ESCUELA FRANCISCO FARÍAS VALENZUELA</t>
  </si>
  <si>
    <t>17 Y 19 DE DICIEMBRE</t>
  </si>
  <si>
    <t>COLEGIO MILLANTÚ</t>
  </si>
  <si>
    <t>17 Y 20 DE DICIEMBRE</t>
  </si>
  <si>
    <t>ESCUELA FRAY CAMILO HENRÍQUEZ</t>
  </si>
  <si>
    <t>26 DE DICIEMBRE</t>
  </si>
  <si>
    <t>COLEGIO REPÚBLICA DEL ECUADOR</t>
  </si>
  <si>
    <t>DEPENDENCIA</t>
  </si>
  <si>
    <t>NIVEL</t>
  </si>
  <si>
    <t>PREESCOLAR/PARVULARIA</t>
  </si>
  <si>
    <t>PARTICULAR SUBVENCIONADO</t>
  </si>
  <si>
    <t>PARTICULAR PAGADO</t>
  </si>
  <si>
    <t>CORPORACIÓN DE ADMINISTRACIÓN DELEGADA</t>
  </si>
  <si>
    <t>EDUCACIÓN MEDIA  </t>
  </si>
  <si>
    <t xml:space="preserve">PRIVADA </t>
  </si>
  <si>
    <t>EDUCACIÓN TÉCNICO PROFESIONAL</t>
  </si>
  <si>
    <t>EDUCACIÓN SUPERIOR</t>
  </si>
  <si>
    <t xml:space="preserve">PUNILLA </t>
  </si>
  <si>
    <t>8. TRANSPARENCIA</t>
  </si>
  <si>
    <r>
      <rPr>
        <u/>
        <sz val="9"/>
        <rFont val="Verdana"/>
        <family val="2"/>
      </rPr>
      <t>Instrucción</t>
    </r>
    <r>
      <rPr>
        <sz val="9"/>
        <rFont val="Verdana"/>
        <family val="2"/>
      </rPr>
      <t xml:space="preserve">: Se solicita ingresar links de publicación de los requerimientos exigidos por convenio y completar la información con los avances mensuales, procurando cumplir con los plazos de publicación se exigen en el convenio suscrito. </t>
    </r>
  </si>
  <si>
    <t>REQUERIMIENTOS TRANSPARENCIA 2024</t>
  </si>
  <si>
    <t>Fecha último reporte:</t>
  </si>
  <si>
    <t>Porcentaje de cumplimiento:</t>
  </si>
  <si>
    <t>Requerimiento</t>
  </si>
  <si>
    <t>Plazo de publicación</t>
  </si>
  <si>
    <t>Fecha efectiva de publicación</t>
  </si>
  <si>
    <t>Estado de Pubicación</t>
  </si>
  <si>
    <t>Link</t>
  </si>
  <si>
    <t>Comentarios/Observaciones</t>
  </si>
  <si>
    <t xml:space="preserve">Implementar en su página web un enlace de acceso denominado “Transparencia”, que permita y facilite el acceso en línea a información y documentación pertinente o relativa a la ejecución de los recursos públicos que en el marco del presente convenio se le transfieran. </t>
  </si>
  <si>
    <t>PUBLICADO EN PLAZO</t>
  </si>
  <si>
    <t>https://teatroamil.cl/transparencia-2024/</t>
  </si>
  <si>
    <t>i. Publicar en dicho enlace, la resolución que aprueba el convenio.</t>
  </si>
  <si>
    <t>https://teatroamil.cl/static/2024/docs/convenios/REX-277-DE-2024.pdf</t>
  </si>
  <si>
    <t>ii. Publicar estructura orgánica y funciones o competencias de sus órganos.</t>
  </si>
  <si>
    <t>PUBLICADO FUERA DE PLAZO</t>
  </si>
  <si>
    <t>https://teatroamil.cl/static/2024/docs/estructura/ORGANIGRAMA_MAYO2024.pdf 
https://teatroamil.cl/static/2024/docs/estructura/COMPETENCIAS-Y-FUNCIONES-DE-CARGOS_MAYO2024.pdf</t>
  </si>
  <si>
    <t>iii. Publicar nómina de su directorio en ejercicio o de su órgano superior de administración y  administradores principales, período de vigencia y representatividad de cada director, según corresponda</t>
  </si>
  <si>
    <t>https://teatroamil.cl/static/2024/docs/otros/Nomina-Directorio.pdf</t>
  </si>
  <si>
    <t>iv. Publicar nómina de su personal, individualizando al/a la responsable de su gestión y administración, 
cargo que desempeñan y la remuneración bruta recibida, sin perjuicio de las normas que resulten aplicables contenidas en la ley N°19.628 sobre protección de la vida privada.</t>
  </si>
  <si>
    <t>https://teatroamil.cl/static/2024/docs/otros/Nomina-de-personal.pdf</t>
  </si>
  <si>
    <t>v. Publicar procedimiento de reclutamiento, selección y contratación de su personal en general y de 
sus cargos directivos en particular.</t>
  </si>
  <si>
    <t>https://teatroamil.cl/static/2022/documentos/procedimientos/POLITICA_DE_CONTRATACIONES_2023.pdf</t>
  </si>
  <si>
    <t>vi. Declaración de intereses del/de la responsable de su gestión y administración, cuando sus 
remuneraciones se paguen con cargo a esta transferencia.</t>
  </si>
  <si>
    <t>https://teatroamil.cl/static/2024/docs/otros/Declaracion-Jurada-Equipo-a-Marzo_2024.pdf</t>
  </si>
  <si>
    <t xml:space="preserve">vii. Publicar las Políticas de acceso a sus espacios y actividades. Esto incluirá dar a conocer los  mecanismos de acceso para el público general (política de precios, acceso a visitas,  actividades de formación y sus respectivos mecanismos de postulación, entre otros), así como bases de concursos y convocatorias dirigidas a creadores, artistas y productores de contenidos, para la definición y selección de obras o bienes culturales que formarán parte de la programación anual. La publicación debe incluir bases, criterios de evaluación y la nómina de jurados seleccionadores o el perfil de quienes los componen, cuando corresponda. </t>
  </si>
  <si>
    <t>https://teatroamil.cl/static/2024/docs/protocolos/Politicas_de_acceso_2024.pdf</t>
  </si>
  <si>
    <t xml:space="preserve">viii. Políticas y protocolos:  Las políticas y protocolos del receptor deberán actualizarse ajustándose en su contenido 
a los estándares que, en cada una de esas materias, le proporcione el MINISTERIO. </t>
  </si>
  <si>
    <t>a. De acoso laboral y sexual.</t>
  </si>
  <si>
    <t>b. De equidad de género.</t>
  </si>
  <si>
    <t>c. De accesibilidad e inclusión</t>
  </si>
  <si>
    <t>d. De ética</t>
  </si>
  <si>
    <t xml:space="preserve">e. De sustentabilidad y medioambiente. </t>
  </si>
  <si>
    <t>ix. Publicar mensualmente, a más tardar el día 15 de cada mes: Detalle, con fecha, monto y organismo otorgante, de los recursos que percibe adicionalmente a la transferencia a que se refiere este convenio, de acuerdo al formato proporcionado por el MINISTERIO</t>
  </si>
  <si>
    <t xml:space="preserve">9.1 OTROS APORTES ENERO </t>
  </si>
  <si>
    <t>https://teatroamil.cl/static/2024/docs/aportes/Aportes-Enero-2024.pdf</t>
  </si>
  <si>
    <t>9.2 OTROS APORTES FEBRERO</t>
  </si>
  <si>
    <t>https://teatroamil.cl/static/2024/docs/aportes/Otros-Aportes-mes-de-febrero-2024.pdf</t>
  </si>
  <si>
    <t>9.3 OTROS APORTES MARZO</t>
  </si>
  <si>
    <t>https://teatroamil.cl/static/2024/docs/aportes/3-publicacion-Otros-Aportes-mes-de-marzo.pdf</t>
  </si>
  <si>
    <t>9.4 OTROS APORTES ABRIL</t>
  </si>
  <si>
    <t>https://teatroamil.cl/static/2024/docs/aportes/Aportes-Abril-2024.pdf</t>
  </si>
  <si>
    <t>9.5 OTROS APORTES MAYO</t>
  </si>
  <si>
    <t>9.6 OTROS APORTES JUNIO</t>
  </si>
  <si>
    <t xml:space="preserve">197 OTROS APORTES JULIO </t>
  </si>
  <si>
    <t>9.8 OTROS APORTES AGOSTO</t>
  </si>
  <si>
    <t>9.9 OTROS APORTES SEPTIEMBRE</t>
  </si>
  <si>
    <t>9.10 OTROS APORTES OCTUBRE</t>
  </si>
  <si>
    <t>9.11 OTROS APORTES NOVIEMBRE</t>
  </si>
  <si>
    <t>9.12 OTROS APORTES DICIEMBRE</t>
  </si>
  <si>
    <t xml:space="preserve">x. Información semestral sobre sus estados financieros 
xi. Balance semestral. </t>
  </si>
  <si>
    <t xml:space="preserve">xii. Publicar Memoria anual de actividades </t>
  </si>
  <si>
    <t>xiii. Estados financieros auditados. 
xiv. Balance anual.</t>
  </si>
  <si>
    <t xml:space="preserve">xv. Realizar una acción de difusión de resultados y logros asociados a la ejecución del presente 
convenio, de manera presencial y abierta a la comunidad, entre los meses de diciembre de 2024 y marzo de 2025, previa información a la Unidad de Coordinación de Convenios Institucionales para asegurar la asistencia de una persona designada de esa unidad. </t>
  </si>
  <si>
    <t>PENDIENTE</t>
  </si>
  <si>
    <t>9. INDICADORES Y METAS</t>
  </si>
  <si>
    <r>
      <rPr>
        <u/>
        <sz val="9"/>
        <rFont val="Verdana"/>
        <family val="2"/>
      </rPr>
      <t>Instrucción</t>
    </r>
    <r>
      <rPr>
        <sz val="9"/>
        <rFont val="Verdana"/>
        <family val="2"/>
      </rPr>
      <t>: esta pestaña deberá llenarse sólo para las entregas del 15/07/2024 y del 15/01/2025, con la información semestral y anual, respectivamente.</t>
    </r>
  </si>
  <si>
    <t>TABLA 1: METAS ASOCIADAS AL CONVENIO</t>
  </si>
  <si>
    <t>META</t>
  </si>
  <si>
    <t>FÓRMULA DE CÁLCULO</t>
  </si>
  <si>
    <t>CÁLCULO</t>
  </si>
  <si>
    <t>RESULTADO</t>
  </si>
  <si>
    <t>OBSERVACIONES (OPCIONAL)</t>
  </si>
  <si>
    <r>
      <t xml:space="preserve">1. La FUNDACIÓN deberá cumplir con la realización,  a lo menos, del 90% de las actividades previstas en el presente convenio. El 10% restante podrá ser reemplazado por otras actividades equivalentes, </t>
    </r>
    <r>
      <rPr>
        <u/>
        <sz val="9"/>
        <color theme="1"/>
        <rFont val="Verdana"/>
        <family val="2"/>
      </rPr>
      <t>previa aprobación por escrito del MINISTERIO, a través de la Jefatura de la Unidad o Sección a cargo de la coordinación de convenios institucionales</t>
    </r>
    <r>
      <rPr>
        <sz val="9"/>
        <color theme="1"/>
        <rFont val="Verdana"/>
        <family val="2"/>
      </rPr>
      <t>.</t>
    </r>
  </si>
  <si>
    <t xml:space="preserve">(N° de actividades modificadas durante 2024 / N° total de actividades comprometidas por convenio 2024) * 100 </t>
  </si>
  <si>
    <t>=(0/441) * 100</t>
  </si>
  <si>
    <t>0</t>
  </si>
  <si>
    <t>No se han realizado modificaciones a la fecha</t>
  </si>
  <si>
    <t xml:space="preserve">2. La FUNDACIÓN deberá asegurar el acceso gratuito de, a lo menos, el 60% de las personas que acceden a las acciones a desarrollar en el marco de este convenio, 
asegurando que al menos la mitad de estas actividades se realicen presencialmente. </t>
  </si>
  <si>
    <t xml:space="preserve">(N° de beneficiarios que acceden a las actividades comprometidas en forma gratuita durante 2024 / N° total de beneficiarios que acceden a todas las actividades comprometidas durante el 2024) * 100 </t>
  </si>
  <si>
    <t>=(1.237.517/1526.120)*100</t>
  </si>
  <si>
    <t xml:space="preserve">3. La FUNDACIÓN deberá cumplir con una meta de obtención de ingresos y/o aportes y donaciones de terceros de un 10% de los recursos totales transferidos por el presente convenio. </t>
  </si>
  <si>
    <t>(Total de recursos provenientes de fuentes distintas al MINISTERIO durante 2024 / Total de recursos percibidos por la FUNDACIÓN durante 2024) * 100</t>
  </si>
  <si>
    <t>=(4.487.555.404/ 4.934.381.404) * 100</t>
  </si>
  <si>
    <t xml:space="preserve">
</t>
  </si>
  <si>
    <t>Tabla 2: INDICADORES TRANSVERSALES</t>
  </si>
  <si>
    <t>NOMBRE DEL INDICADOR</t>
  </si>
  <si>
    <t>Indicar fuente de información</t>
  </si>
  <si>
    <t>OBSERVACIONES</t>
  </si>
  <si>
    <t>GÉNERO</t>
  </si>
  <si>
    <t>(N° de mujeres que forma parte del equipo de trabajo de la organización / N° total de personas que forman parte del equipo de trabajo de la organización) *100</t>
  </si>
  <si>
    <t>Pestaña RRHH del presente formulario</t>
  </si>
  <si>
    <t>=(14/22) * 100</t>
  </si>
  <si>
    <t>EMPLEABILIDAD</t>
  </si>
  <si>
    <t>((Cantidad total de personal con contrato indefinido o plazo fijo durante 2024 / Cantidad total de personal con contrato indefinido o plazo fijo 2023) -1) *100</t>
  </si>
  <si>
    <t>=(22/19) * 100</t>
  </si>
  <si>
    <t>TABLA 3: INDICADORES DE SEGUIMIENTO PROGRAMÁTICO</t>
  </si>
  <si>
    <t>Tasa de Variación de asistentes a las actividades generadas por la Fundación en el año t respecto al año t-1</t>
  </si>
  <si>
    <t>((N° de Asistentes a las actividades generadas por la Fundación en el año t / N° de asistentes a las actividades generadas por la Corporación en el año t-1)-1)*100</t>
  </si>
  <si>
    <t>Pestaña actividades del presente formulario y Base de datos con el registro público histórico de visitantes</t>
  </si>
  <si>
    <t>Rendiciones realizadas en tiempo y forma según convenio establecido en el marco de la iniciativa en año t</t>
  </si>
  <si>
    <t>(Cantidad de informes mensuales de actividades entregados a la Unidad de Convenios dentro del plazo estipulado durante el año t / N° total de informes a entregar durante el año t)*100</t>
  </si>
  <si>
    <t>Fecha de entrega (sobre con fecha de envío en caso de organizaciones de regiones distintas a la RM / timbre con fecha de recepción en caso de organizaciones de la RM)</t>
  </si>
  <si>
    <t>=(12/12) * 100</t>
  </si>
  <si>
    <t>10. LOGROS, HITOS, DESAFÍOS</t>
  </si>
  <si>
    <t>10.1 Logros (máximo 500 palabras)</t>
  </si>
  <si>
    <t>10.2 Hitos (máximo 500 palabras)</t>
  </si>
  <si>
    <t>LOGROS</t>
  </si>
  <si>
    <t>HITOS PROGRAMÁTICOS</t>
  </si>
  <si>
    <t>Principales logros alcanzados durante el año. Incluir descripción cualitativa y cuantitativa, escribiendo un relato que permita relevar los logros</t>
  </si>
  <si>
    <t>Hitos internacionales relevantes durante el año. Incluir descripción cualitativa y cuantitativa, escribiendo un relato que permita relevar los hitos internacionales</t>
  </si>
  <si>
    <t>Realización Festival Internacional Teatro a Mil 2024 que alcanzó a cerca de 600 mil personas, 80% del público accede a programación gratuita, con 110 espectáculos nacionales e internacionales, la participación de 18 países, en 44 comunas del país, 612 funciones con más 1.000 artistas en escena, en 26 salas y centros culturales de 14 ciudades a lo largo de 8 regiones, 175 organizaciones colaboradoras, con 205 programadores en Platea que visionaron 45 espectáculos y 5.000 asistentes en Labescénico con 59 actividades. 
Coproducción con APLAPLAC de la exposición “Museo 31”, la cual fue estrenada en el Centro Cultural La Moneda y estuvo abierta al público durante los meses de enero, febrero y marzo, en donde asistieron un total de 125.798 asistentes y el 30% de estos accedieron gratuitamente a la exposición. Asimismo, “Museo 31” tuvo su estreno en el Museo Franz Mayer en Ciudad de México y estuvo abierta al público durante los meses de junio, julio, agosto y septiembre, en donde asistieron 142.533 personas y el 6% de los asistentes accedieron gratuitamente a la exposición. Por lo cual, “Museo 31” en su temporada en Chile y México durante el 2024, fue visitada por un total de 268.331 personas.
Transmisión de la obra “Don Quijote” de 31 Minutos en Televisión Nacional de Chile el 16 de enero del 2024, en el marco del Festival Teatro a Mil, la cual alcanzó un total 176.000 espectadores en su transmisión. 
Este año estrenamos un total de 05 coproducciones, en colaboración con distintas compañías, directores y entidades culturales, alcanzando a un total de 125.795 asistentes. 
I.	“Pachakuna, Guardianes de los Andes” de la Compañía La Patogallina, la cual fue estrenada en el Festival Teatro a Mil 2025 y tuvo funciones durante el año, en donde recorrió 27 comunas de 7 regiones de nuestro país, y alcanzó a 115.500 espectadores. 
II.	“Limpia”, adaptación del libro de Alia Trabuco y dirigida por Alfredo Castro, la cual tuvo su estreno en el Teatro Nacional Chileno durante el mes abril con 16 funciones y 5.963 asistentes. 
III.	“Voyager”, adaptación del libro de Nona Fernández y dirigida por Marcelo Leonart, y realizada en colaboración con GAM, CCE, Teatro Niño Proletario y FITAM, la cual tuvo 18 funciones en la Sala A2 de GAM, siendo vista por 2.576 personas. 
IV.	“Te Mana Haakara”, dirigida por Alejandra Rojas, realizó su preestreno en la Isla de Rapa Nui con 02 funciones y alcanzó a 200 personas. 
V.	“Navegar por el Neva” de Trinidad González, Paula Zúñiga y Tomás González, tuvo 5 funciones en el Teatro Nacional Chileno y fue vista por 1.556 personas. 
Ejecución del Programa Teatro en la Educación (TELE) con fondos públicos del Servicio Local Gabriela Mistral, Servicio Local de Lampa, Fondo de Fomento al Arte en la Educación (FAE), alcanzando a 14 cursos y a sus 378 estudiantes de las 7 escuelas participantes en las comunas de La Granja, Macul, San Joaquín y Lampa. En donde, se desarrollaron más 650 horas en el aula y 04 salidas pedagógicas al Teatro. 
Durante el mes de julio se realizó un formato acotado del programa TELE en el Liceo Polivalente José Domingo Silva, en donde se realizaron clases en conjunto a las asignaturas de ciencias naturales durante 03 meses y finalizó con una muestra final. 
Y finalmente, las muestras finales para concluir el ciclo anual del programa en donde todas las escuelas tuvieron un hito en sus propias escuelas o en Centro Culturales de sus comunas, en donde asistieron los mismos estudiantes, apoderados, docentes, trabajadores y equipo de la Fundación. 
Este año para promover el acceso a las artes escénicas seguimos trabajando en la circulación nacional de distintas coproducciones: 
I.	“Encuentros breves con hombres repulsivos” de Daniel Veronese, estuvo con funciones en San Felipe, con 540 personas como espectadores. 
II.	“Pachakuna, Guardianes de Los Andes” de la Compañía La Patogallina, estuvo con funciones en las comunas de Concepción, Chañaral y Copiapó, alcanzando a un total de 8.500 espectadores. 
III.	“Molly Bloom” de Viviane De Muynck y Jan Lauwers, estuvo con funciones en las comunas de Valdivia, Coquimbo, San Antonio y Arica, alcanzando un total de 1.690 espectadores. 
IV.	“Mañana es otro país” de Michael de Cock, tuvo una función en San Felipe y alcanzó a 150 espectadores. 
V.	“La Pichintún” de Mariana Muñoz, tuvo una función en San Felipe y alcanzó a 1.000 espectadores. 
VI.	“Yorick, la historia de Hamlet” de Francisco Reyes, tuvo una función en Puerto Natales y alcanzó a 120 asistentes. 
VII.	“La Tempestad” de Peter Brook y Marie-Hélene Estienne, tuvo 10 funciones en el Teatro Finis Terrae y fue vista por 886 personas. 
Realización de la Cuenta Pública 2023 y celebración de los 20 años de la Fundación Teatro a Mil en el Centro Cultural La Moneda, en donde participaron dos cursos del programa Teatro en la Educación y 60 estudiantes, y más de 80 invitados en esa jornada. 
Durante el Mes del Teatro, en alianza con el Ministerio de las Culturas las Artes y el Patrimonio y ARCATEL, se exhibieron en 11 canales regionales las obras audiovisuales “Ni tan clásicos”: “La Viuda de Apablaza” de la Cía. Teatro La María, “Romero y Julieta” de la Cía. La Patogallina, “Tartufo” de la Cía. Teatro La María y “Medea” de la Cía. Teatro Anónimo. 
Finalmente, ganamos luego de quedar seleccionados entre 119 iniciativas, el Fondo Efecto Colectivo, iniciativa impulsada por la Fundación Re Imagina y Fundación BHP, que beneficiará a 7.000 docentes y directivos, y a 70.000 estudiantes de la educación pública de nuestro país, facilitando que desarrollen habilidades para abordar creativamente los retos del presente y futuro.</t>
  </si>
  <si>
    <t>Durante el hito inaugural del Festival Teatro a Mil 2024, el día 03 de enero se realizó el espectáculo “Les Traceurs” (Francia) de la Compagnie de Chaillot, con la coreografía de Rachid Ouramdane, interpretada por el excepcional equilibrista Nathan Paulin – reconocido internacionalmente –, quién cruzó una cuerda floja ubicada sobre la Plaza de la Constitución. Hito que tuvo una amplia cobertura en redes sociales y una transmisión por Televisión Nacional de Chile, con un alcancé digital de 1 millón de personas aproximadamente y replicado en medios internacionales, dado que el artista ha realizado esta misma proeza en distintos lugares emblemáticos del mundo. 
Circulamos con 08 espectáculos alrededor del mundo, en donde se alcanzó a 151.686 espectadores: 
I.	“Amor a la muerte” de Lemi Ponifasio, se presentó en Países Bajos y Luxemburgo, y fue vista por 764 personas. 
II.	“Gemelos” de Teatro Cinema, se presentó en la Sala Roja de Teatros del Canal en España, y alcanzó a 1.800 espectadores. 
III.	“Mañana es otro país” de Michael de Cock, se presentó en México con un total de 240 asistentes. 
IV.	“Museo 31” de APLAPLAC, tuvo una extensa temporada en la Ciudad de México y asistieron a la exposición un total de 143.533 personas. 
V.	“Sea of Silence” de Tamara Cubas, realizó su estreno internacional en el Teatro de Solis en Uruguay, y posterior, tuvo presentaciones en Francia y Alemania, en donde la vieron 1.215 personas. 
VI.	“Temis” de la Compañía Bonobo, tuvo una gira por distintas ciudades de España y asistieron un total de 2.000 personas. 
VII.	“VACA” de Guillermo Calderón, realizó su estreno internacional en el Kunstfest Weimar de Alemania y posterior, tuvo funciones en Holanda, y asistieron un total de 883 personas. 
VIII.	“Villa” de Guillermo Calderón, tuvo dos giras, una por Francia alcanzando a 500 asistente y otra por España, alcanzando 1.521 espectadores. 
En el mes de Agosto, se otorgó la Medalla Goethe a nuestra Directora General Carmen Romero, el cual es el principal reconocimiento que realiza el Goethe-Institut como galardón oficial de honor de la República Federal de Alemania. Las candidatas y candidatos son propuestos por todas las sedes del Goethe-Institut en el mundo, en consenso con las Embajadas respectivas, y solo tres personas son seleccionadas cada año por un jurado especializado, sobre la base de su relevancia cultural y política y sus destacados logros artísticos. Este premio es considerado el más importante de la política cultural exterior de Alemania.
Este 2024, la Medalla Goethe fue entregada a Carmen Romero Quero (Chile), Claudia Cabrera (México) e Iskra Geshoska (Macedonia del Norte) en una ceremonia de entrega que tendrá lugar el 28 de agosto, día del natalicio de Johann Wolfgang von Goethe, en la ciudad de Weimar, Alemania.
Participación y networking de nuestra institución en festivales y espacios internacionales tales como Onasis Cultural Centre en Grecia, Atenas; Festival Fiesta Escénica de Quito, Ecuador; Teatro Solís en Montevideo, Uruguay; Festival Grec, Barcelona, España; Festival de Avignon, Francia; Festival Iberoamericano de Cádiz; Festival Internacional de la Paz, Bolivia.</t>
  </si>
  <si>
    <t>10.3 Desafíos (máximo 500 palabras)</t>
  </si>
  <si>
    <t>10.4 Principales acciones programadas para el siguiente año (máximo 500 palabras)</t>
  </si>
  <si>
    <t>DESAFÍOS PARA EL SIGUIENTE AÑO</t>
  </si>
  <si>
    <t>ACCIONES PROGRAMAS PARA EL SIGUIENTE AÑO</t>
  </si>
  <si>
    <t>Mencione principales actividades para el para el siguiente año</t>
  </si>
  <si>
    <t>Fecha de inicio</t>
  </si>
  <si>
    <t>Fecha de término</t>
  </si>
  <si>
    <t xml:space="preserve">Los desafíos institucionales para el año 2025 son seguir profundizando las líneas de trabajo de la Fundación: acceso, creación, educación, internacionalización y circulación, a través de los distintos proyectos como el Festival Internacional Teatro a Mil, el Programa Teatro en la Educación (TELE), giras nacionales e internacionales, apoyo a la creaciones con coproducciones y participación en instancias de incidencias para el desarrollo del sector de las artes vivas convocadas por distintas entidades. 
Nuestros desafíos institucionales para el año 2025: 
I.	Fortalecer la descentralización de nuestro quehacer focalizando especialmente los esfuerzos institucionales en las regiones de Antofagasta, Valparaíso y Biobío. 
II.	Desplegar transversalmente la línea de internacionalización en todos los programas y proyectos que realiza la Fundación, desarrollando para ello planes, objetivos y actividades en los principales programas y proyectos de la organización. 
III.	Asegurar la sostenibilidad y continuidad de los proyectos ya en marcha, ya sea potenciando y diversificando la política de tracción de fondos públicos y privados a partir de las oportunidades que ofrecen los actuales y potenciales proyectos. 
IV.	Escalar el Programa Teatro en la Educación (TELE), alcanzando más comunidades educativas, colaborando a los cambios curriculares que actualmente se están sometiendo a consulta pública y que refieren a la incorporación de la asignatura de Artes Escénicas al currículum escolar, de tercero básico a segundo medio. 
V.	Explorar en nuevas formas de vincularse con distintos territorios, comunidades y los públicos, a través de nuestras relaciones institucionales, nuestras plataformas comunicacionales y los distintos programas de formación. 
VI.	Continuar con el trabajo de Planificación Estratégica de este año, ejecutando planes y programas, con objetivos, indicadores y medios de verificación, para avanzar en la gestión y seguimiento de los efectos y el impacto de nuestro accionar. En particular, se buscarán fondos para dar respuesta a la necesidad de hacer una gestión crecientemente más sustentable ya sea en lo medioambiental, social y económico. </t>
  </si>
  <si>
    <t xml:space="preserve">Festival Internacional Teatro a mil Nacional, RM y foco en Antofagasta a Mil 
Valparaíso a Mil Concepción a Mil </t>
  </si>
  <si>
    <t> Enero </t>
  </si>
  <si>
    <t>Febrero </t>
  </si>
  <si>
    <t xml:space="preserve"> Temporada y ciclos de coproducciones </t>
  </si>
  <si>
    <t> Febrero </t>
  </si>
  <si>
    <t>Diciembre </t>
  </si>
  <si>
    <t xml:space="preserve">Giras nacionales e internacionales de nuestras coproducciones </t>
  </si>
  <si>
    <t xml:space="preserve">Consolidación de Teatro en la educción en RM y extensión a Antofagasta y Bio Bio </t>
  </si>
  <si>
    <t>FESTIVAL TEATRO A MIL 2024</t>
  </si>
  <si>
    <t>09 DE ENERO</t>
  </si>
  <si>
    <t>EL MAR: VISIÓN DE UNOS NIÑOS QUE NO LO HAN VISTO NUNCA</t>
  </si>
  <si>
    <t>TEATRO BIOBÍO</t>
  </si>
  <si>
    <t>18 DE ENERO</t>
  </si>
  <si>
    <t>JEROME BEL</t>
  </si>
  <si>
    <t>23 DE ENERO</t>
  </si>
  <si>
    <t>EL BROTE</t>
  </si>
  <si>
    <t>24 DE ENERO</t>
  </si>
  <si>
    <t>6-7 DE ENERO</t>
  </si>
  <si>
    <t>MOBY DICK</t>
  </si>
  <si>
    <t>TEATRO MUNICIPAL DE LAS CONDES</t>
  </si>
  <si>
    <t>SI</t>
  </si>
  <si>
    <t>11-12-13 DE ENERO</t>
  </si>
  <si>
    <t>ALL RIGHT. GOOD NIGHT</t>
  </si>
  <si>
    <t>19-20-21 DE ENERO</t>
  </si>
  <si>
    <t>LOS SIETE ARROYOS DEL RÍO OTA</t>
  </si>
  <si>
    <t>25-26-27-28 DE ENERO</t>
  </si>
  <si>
    <t>EN DOS RUEDAS, LA VIDA!</t>
  </si>
  <si>
    <t>5-6-7 DE ENERO</t>
  </si>
  <si>
    <t>GIRLS AND BOYS</t>
  </si>
  <si>
    <t>TEATRO ORIENTE</t>
  </si>
  <si>
    <t>LA LEYENDA DE LA SERPIENTE BLANCA</t>
  </si>
  <si>
    <t>13 AL 31 DE ENERO</t>
  </si>
  <si>
    <t>MUSEO 31</t>
  </si>
  <si>
    <t>CENTRO CULTURAL PALACIO LA MONEDA</t>
  </si>
  <si>
    <t>4-5-6 DE ENERO</t>
  </si>
  <si>
    <t>AMANDA LABARCA</t>
  </si>
  <si>
    <t>CENTRO DE EXTENSIÓN INSTITUTO NACIONAL (CEINA)</t>
  </si>
  <si>
    <t>11-12-13-14 DE ENERO</t>
  </si>
  <si>
    <t>ANTES QUE LOS DIOSES FUERAN HOMBRES</t>
  </si>
  <si>
    <t>MATUCANA 100</t>
  </si>
  <si>
    <t>16-17-18 DE ENERO</t>
  </si>
  <si>
    <t>YEGUAS SUELTAS</t>
  </si>
  <si>
    <t>19-20 DE ENERO</t>
  </si>
  <si>
    <t>CANCIONES PARA COCINAR</t>
  </si>
  <si>
    <t>EL GRAN SILENCIO</t>
  </si>
  <si>
    <t>12-13-14 DE ENERO</t>
  </si>
  <si>
    <t>ARBOLEDA</t>
  </si>
  <si>
    <t>REBOTA, REBOTA Y EN TU CARA EXPLOTA</t>
  </si>
  <si>
    <t>LA POBLACIÓN</t>
  </si>
  <si>
    <t>TEATRO NACIONAL CHILENO</t>
  </si>
  <si>
    <t>18-19-20 DE ENERO</t>
  </si>
  <si>
    <t>G.O.L.P.</t>
  </si>
  <si>
    <t>COMO SI PASARA UN TREN</t>
  </si>
  <si>
    <t>TEATRO FINIS TERRAE</t>
  </si>
  <si>
    <t>TUTTI NON CI SONO</t>
  </si>
  <si>
    <t>15-16-17 DE ENERO</t>
  </si>
  <si>
    <t>STALIN</t>
  </si>
  <si>
    <t>MEMORIA</t>
  </si>
  <si>
    <t>17-18 DE ENERO</t>
  </si>
  <si>
    <t>CUANDO MAYO YA NO SEA MAYO</t>
  </si>
  <si>
    <t>EL TRAJE DEL NOVIO</t>
  </si>
  <si>
    <t>CENTRO CULTURAL GABRIELA MISTRAL (GAM)</t>
  </si>
  <si>
    <t>LA CONTINUIDAD DE LAS CAJERAS</t>
  </si>
  <si>
    <t>15-16 DE ENERO</t>
  </si>
  <si>
    <t>MARÍA ISABEL</t>
  </si>
  <si>
    <t>17 DE ENERO</t>
  </si>
  <si>
    <t>NUBE</t>
  </si>
  <si>
    <t>6 DE ENERO</t>
  </si>
  <si>
    <t>CAMILO ALIAGA, PROYECTO DUAL: CONCIERTO PARA DÚO DE PIANOS</t>
  </si>
  <si>
    <t>7 DE ENERO</t>
  </si>
  <si>
    <t>FLINKO Y LA PINGÜI-BAND</t>
  </si>
  <si>
    <t>11 DE ENERO</t>
  </si>
  <si>
    <t>LANZAMIENTO EP AUNQUE DUELA</t>
  </si>
  <si>
    <t>12 DE ENERO</t>
  </si>
  <si>
    <t>LA OTRA ESQUINA</t>
  </si>
  <si>
    <t>13 DE ENERO</t>
  </si>
  <si>
    <t>LA MARRAQUETA - JAZZ FUSIÓN</t>
  </si>
  <si>
    <t>14 DE ENERO</t>
  </si>
  <si>
    <t>LA PLAZA DE LOS SUEÑOS</t>
  </si>
  <si>
    <t>16-17 DE ENERO</t>
  </si>
  <si>
    <t>PARLAMENTO</t>
  </si>
  <si>
    <t>14-15-16 DE ENERO</t>
  </si>
  <si>
    <t>DEVELAR</t>
  </si>
  <si>
    <t>YO DUELO</t>
  </si>
  <si>
    <t>8-9 DE ENERO</t>
  </si>
  <si>
    <t>MA!</t>
  </si>
  <si>
    <t>MALAM/NIGHT</t>
  </si>
  <si>
    <t>YO SOY FEDRA</t>
  </si>
  <si>
    <t>LA GAVIOTA</t>
  </si>
  <si>
    <t>MONOS</t>
  </si>
  <si>
    <t>3-4-5-6-7 DE ENERO</t>
  </si>
  <si>
    <t>HABLAN</t>
  </si>
  <si>
    <t>TEATRO LA MEMORIA</t>
  </si>
  <si>
    <t>10-11-12-13-14 DE ENERO</t>
  </si>
  <si>
    <t>LOS OJOS DE LENA</t>
  </si>
  <si>
    <t>EDIPO STAND UP TRAGEDY</t>
  </si>
  <si>
    <t>LAVARROPAS</t>
  </si>
  <si>
    <t>TEATRO MORI BELLAVISTA</t>
  </si>
  <si>
    <t>HISTORIA DE AMOR PARA UN ALMA VIEJA</t>
  </si>
  <si>
    <t>SOBRE LA CUERDA FLOJA</t>
  </si>
  <si>
    <t>18-19 DE ENERO</t>
  </si>
  <si>
    <t>FEOS</t>
  </si>
  <si>
    <t>20-21 DE ENERO</t>
  </si>
  <si>
    <t>CAPOTE</t>
  </si>
  <si>
    <t>TESTOSTERONA</t>
  </si>
  <si>
    <t>TEATRO MORI RECOLETA</t>
  </si>
  <si>
    <t>VILLA</t>
  </si>
  <si>
    <t>LA PERSONA DEPRIMIDA</t>
  </si>
  <si>
    <t>TEATRO MORI PARQUE ARAUCO</t>
  </si>
  <si>
    <t>ENCUENTROS BREVES CON HOMBRES REPULSIVOS</t>
  </si>
  <si>
    <t>3-4-5-6 DE ENERO</t>
  </si>
  <si>
    <t>EL MAR EN LA MURALLA</t>
  </si>
  <si>
    <t>TEATRO ICTUS</t>
  </si>
  <si>
    <t>10-11-12-13 DE ENERO</t>
  </si>
  <si>
    <t>ARPEGGIONE</t>
  </si>
  <si>
    <t>16-17-18-19-20-21 DE ENERO</t>
  </si>
  <si>
    <t>PRIMAVERA CON UNA ESQUINA ROTA</t>
  </si>
  <si>
    <t>MEDEA</t>
  </si>
  <si>
    <t>TEATRO CAMILO HENRÍQUEZ</t>
  </si>
  <si>
    <t>LO OSCURO SE ESCONDE DEBAJO DE LA ALFOMBRA</t>
  </si>
  <si>
    <t>17-18-19-20 DE ENERO</t>
  </si>
  <si>
    <t>Y, Y, Y, Y, Y</t>
  </si>
  <si>
    <t>FRANKEINSTEIN</t>
  </si>
  <si>
    <t>ANFITEATRO BELLAS ARTES</t>
  </si>
  <si>
    <t>13-14 DE ENERO</t>
  </si>
  <si>
    <t>PLANETA VERDEAGUA</t>
  </si>
  <si>
    <t>OTELO</t>
  </si>
  <si>
    <t>5-6-12-13-19-20 DE ENERO</t>
  </si>
  <si>
    <t>EXOTIC ARMONÍA</t>
  </si>
  <si>
    <t>ALDEA DEL ENCUENTRO</t>
  </si>
  <si>
    <t>11-12-13-14-18-19-20-21 DE ENERO</t>
  </si>
  <si>
    <t>PRELUDIO Y FINAL</t>
  </si>
  <si>
    <t>FUNERAL PARA UN PAÍS</t>
  </si>
  <si>
    <t>3-4-5-6-7-10-11-12 DE ENERO</t>
  </si>
  <si>
    <t>NI SOLO, NI ACOMPAÑAO</t>
  </si>
  <si>
    <t>5-6-7-14-15 DE ENERO</t>
  </si>
  <si>
    <t>GEMELOS</t>
  </si>
  <si>
    <t>12 -13 DE ENERO</t>
  </si>
  <si>
    <t>VIOLENTOS</t>
  </si>
  <si>
    <t>GIMNASIO KEMPBOXING</t>
  </si>
  <si>
    <t>05 DE ENERO</t>
  </si>
  <si>
    <t>POI</t>
  </si>
  <si>
    <t xml:space="preserve">PLAZA DE LA CULTURA </t>
  </si>
  <si>
    <t>07 DE ENERO</t>
  </si>
  <si>
    <t xml:space="preserve">GIMNASIO LLULLAILLACO  </t>
  </si>
  <si>
    <t>08 DE ENERO</t>
  </si>
  <si>
    <t>PLAZA LA CANTERA</t>
  </si>
  <si>
    <t>PLAZA BICENTENARIO</t>
  </si>
  <si>
    <t>DANCE KARAOKE</t>
  </si>
  <si>
    <t xml:space="preserve">BALNEARIO MUNICIPAL </t>
  </si>
  <si>
    <t>06 DE ENERO</t>
  </si>
  <si>
    <t>TEATRO MUNICIPAL DE ANTOFAGASTA</t>
  </si>
  <si>
    <t>DESDE LEJOS HE VENIDO. EL TEATRO ES UN SUEÑO</t>
  </si>
  <si>
    <t>INICIO FRENTE A CASA ABAROA - PARQUE BRASIL</t>
  </si>
  <si>
    <t>FUNDACIÓN MINERA ESCONDIDA ANTOFAGASTA</t>
  </si>
  <si>
    <t>10 DE ENERO</t>
  </si>
  <si>
    <t>MAÑANA ES OTRO PAÍS</t>
  </si>
  <si>
    <t>CAMPAMENTO ALTAMIRA</t>
  </si>
  <si>
    <t xml:space="preserve">TEATRO MUNICIPAL GAMELIN GUERRA </t>
  </si>
  <si>
    <t>TEATRO LA CHIMBA</t>
  </si>
  <si>
    <t>04 DE ENERO</t>
  </si>
  <si>
    <t>MEMORIAS DESENTERRADAS</t>
  </si>
  <si>
    <t xml:space="preserve">TEATRO LEA (LICEO EXPERIMENTAL ARTISTICO)   </t>
  </si>
  <si>
    <t>VISTIENDO A UN MUERTO</t>
  </si>
  <si>
    <t>TEATRO DEMOLER</t>
  </si>
  <si>
    <t>03 DE ENERO</t>
  </si>
  <si>
    <t>LES TRACEURS</t>
  </si>
  <si>
    <t>RECORRIDO: CRUCE COMIENZA EN EDIFICIO BANCO ESTADO Y TERMINA EDIFICIO PASEO BULNES</t>
  </si>
  <si>
    <t>DEAR LAILA</t>
  </si>
  <si>
    <t>FACTORÍA FRANKLIN</t>
  </si>
  <si>
    <t>TRES ELEFANTES PASAN</t>
  </si>
  <si>
    <t>RECORRIDO: INICIO PLAZA DE LA CONSTITUCIÓN / FINAL FRONTIS MUSEO DE BELLAS ARTES</t>
  </si>
  <si>
    <t>RECORRIDO: INICIO MAPOCHO NORTE CON DIAGONAL RENY / FINAL MAPOCHO NORTE CON ISLA AZORES</t>
  </si>
  <si>
    <t>RECORRIDO: INICIO AV. SAN PABLO CON EL SALITRE / FINAL SAN PABLO CON AV. TENIENTE CRUZ</t>
  </si>
  <si>
    <t xml:space="preserve">16 DE ENERO </t>
  </si>
  <si>
    <t>RECORRIDO: INICIO AV. 5 DE ABRIL CON CAMINO INTERIOR ESTADIO / FINAL AV. 5 DE ABRIL CON MANUEL RODRIGUEZ</t>
  </si>
  <si>
    <t xml:space="preserve">RECORRIDO: INICIO MANIO CON SEBASTOPOL / FINAL PLAZA MANIO (CORONEL CON MANIO) </t>
  </si>
  <si>
    <t>20 DE ENERO</t>
  </si>
  <si>
    <t>RECORRIDO : INICIO AV. GRECIA CON AV JORGE PEDRO ALESSANDRI / FINAL  AV GRECIA CON CAMPO DE DEPORTES</t>
  </si>
  <si>
    <t>TAMBORES DE FUEGO</t>
  </si>
  <si>
    <t>RECORRIDO: INICIO AV. LA ESTRELLA CON O´'HIGGINS / FINAL AV LA ESTRELLA CON SAN FRANCISCO</t>
  </si>
  <si>
    <t>RECORRIDO: INICIO VICUÑA MACKENNA CON CARDENAL RAÚL SILVA HENRÍQUEZ / FINAL VICUÑA MACKENNA CON JOAQUÍN EDWARDS BELLO</t>
  </si>
  <si>
    <t xml:space="preserve">RECORRIDO : INICIO BAQUEDANO CON LOS HALCONES / FINAL LOS HALCONES CON BAQUEDANO </t>
  </si>
  <si>
    <t>RECORRIDO: INICIO ESQUINA ALASKA Y ESPAÑA / FINAL PLAZA. LOS PRESIDENTES</t>
  </si>
  <si>
    <t>RECORRIDO: INICIO LA ESTRELLA CON LAGUNA SUR / FINAL LA ESTRELLA CON LA TRAVESIA</t>
  </si>
  <si>
    <t>RECORRIDO: INICIO SAN EUGENIO CON AV. SUR / FINAL SAN EUGENIO CON CARLOS DITTBORN</t>
  </si>
  <si>
    <t>RECORRIDO : INICIO  CONCEPCIÓN CON AV. BERNARDO O´HIGGINS / FINAL CONCEPCIÓN CON AV. BENITO DEL VILLAR</t>
  </si>
  <si>
    <t>19 DE ENERO</t>
  </si>
  <si>
    <t>RECORRIDO: INICIO LOS SUPIROS CON BAQUEDANO / TERMINO LOS SUSPIROS CON CAMINO EL FARDO</t>
  </si>
  <si>
    <t>RECORRIDO: INICIO AV. GABRIELA CON LOS LIMONEROS / FINAL AV. GABRIELA CON PORTO ALEGRE (POBLACIÓN SAN RICARDO)</t>
  </si>
  <si>
    <t>UN VERANO NARANJA</t>
  </si>
  <si>
    <t>PLAZA PEDRO LIRA</t>
  </si>
  <si>
    <t>PARQUE SAN FRANCISCO II</t>
  </si>
  <si>
    <t xml:space="preserve">ANFITEATRO CENTRO CULTURAL </t>
  </si>
  <si>
    <t>EXPLANADA CASA DE LA CULTURA</t>
  </si>
  <si>
    <t>PLAZA DE BATUCO "TOMAS GONZALEZ"</t>
  </si>
  <si>
    <t>CANCHA PLAZA VILLA AIRES NUEVOS</t>
  </si>
  <si>
    <t>PLAZA DE ARMAS DE BUIN</t>
  </si>
  <si>
    <t>PLAZA DE PEÑAFLOR</t>
  </si>
  <si>
    <t>LOS CUASIMODISTAS CON NELSON CASTRO</t>
  </si>
  <si>
    <t xml:space="preserve">PARQUE MIRADOR VIEJO </t>
  </si>
  <si>
    <t xml:space="preserve">PLAZA DE ARMAS DE SAN FELIPE </t>
  </si>
  <si>
    <t>PLAZA LLICO</t>
  </si>
  <si>
    <t>PARQUE PABLO NERUDA</t>
  </si>
  <si>
    <t>PARQUE LO VARAS</t>
  </si>
  <si>
    <t xml:space="preserve">ÁGORA CENTRO CULTURAL TILTIL </t>
  </si>
  <si>
    <t>TINKUNAKAMA</t>
  </si>
  <si>
    <t xml:space="preserve">CENTRO CULTURAL TÍO LALO PARRA </t>
  </si>
  <si>
    <t>CENTRO CULTURAL SAN JOAQUIN</t>
  </si>
  <si>
    <t>21 DE ENERO</t>
  </si>
  <si>
    <t>TEATRO NOVEDADES</t>
  </si>
  <si>
    <t>EL TEATRO ES UN SUEÑO</t>
  </si>
  <si>
    <t>CASA DE LA CULTURA, AV IRARRAZAVAL 4055</t>
  </si>
  <si>
    <t>MUSEO PRECOLOMBINO</t>
  </si>
  <si>
    <t>FRONTIS MUNICIPALIDAD DE RENCA BLANCO ENCALADA ENTRE AV. DOMINGO SANTA MARIA Y JOSE MANUEL BALMACEDA</t>
  </si>
  <si>
    <t>PARQUE LA HONDONADA</t>
  </si>
  <si>
    <t xml:space="preserve">CANCHA PLAZA BUZETA </t>
  </si>
  <si>
    <t xml:space="preserve">PARQUE QUINTA NORMAL </t>
  </si>
  <si>
    <t>EXPLANADA INTERIOR CASA DE LA CULTURA DE SAN BERNARDO</t>
  </si>
  <si>
    <t>15 DE ENERO</t>
  </si>
  <si>
    <t xml:space="preserve">PLAZA DE POMAIRE </t>
  </si>
  <si>
    <t xml:space="preserve">PARQUE CANTILLANA </t>
  </si>
  <si>
    <t>PLAZA TENIENTE MERINO</t>
  </si>
  <si>
    <t xml:space="preserve">PLAZA ROSSVELT </t>
  </si>
  <si>
    <t>EXPLANADA INTERIOR CENTRO CIVICO CULTURAL</t>
  </si>
  <si>
    <t>LAS 24 Y NAUFRAGIO UNIVERSAL</t>
  </si>
  <si>
    <t>EXPLANADA CENTRO CULTURAL ESPACIO MATTA</t>
  </si>
  <si>
    <t xml:space="preserve">CENTRO CIVICO CULTURAL DEL BOSQUE </t>
  </si>
  <si>
    <t>06 DE ENETO</t>
  </si>
  <si>
    <t>ESTACIÓN HOSPITAL EL PINO</t>
  </si>
  <si>
    <t>RECORRIDO: INICIO LA TRAVESIA CON OCEANIA / FINAL OCEANIA CON EL ABETO</t>
  </si>
  <si>
    <t>PARQUE PUCARA</t>
  </si>
  <si>
    <t>COLECCIÓN PRIVADA</t>
  </si>
  <si>
    <t>CENTRO CULTURAL DE PUENTE ALTO</t>
  </si>
  <si>
    <t>TEATRO MUNICIPAL DE MAIPÚ</t>
  </si>
  <si>
    <t xml:space="preserve">CENTRO CULTURAL CASONA DUBOIS </t>
  </si>
  <si>
    <t xml:space="preserve">CANCHA VILLA PLAZA MAYOR </t>
  </si>
  <si>
    <t>EXPLANADA MUNICIPALIDAD DE LO ESPEJO</t>
  </si>
  <si>
    <t>MULTICANCHA EL COMENDADOR</t>
  </si>
  <si>
    <t>CAD . DIGNA ROSA</t>
  </si>
  <si>
    <t xml:space="preserve">METRO BAQUEDANO </t>
  </si>
  <si>
    <t>COMPLEJO DEPORTIVO CARLOS ABARCA</t>
  </si>
  <si>
    <t xml:space="preserve">PLAZA DE ARMAS MELIPILLA </t>
  </si>
  <si>
    <t>LOS CLARINES CON RUTA 5, PLAYA LA HERRADURA</t>
  </si>
  <si>
    <t>EFECTOS ESPECIALES</t>
  </si>
  <si>
    <t>INICIO ZENTENO CON ALONSO DE OVALLE / FINAL PASEO BULNES CON PADRE MIGUEL DE OLIVARES</t>
  </si>
  <si>
    <t>BAGAD PLOUGASTELL</t>
  </si>
  <si>
    <t>EXPLANADA CENTRO CULTURAL CASONA DUBOIS</t>
  </si>
  <si>
    <t>FRONTIS UNIVERSIDAD SAN SEBASTIAN PIO NONO CON BELLAVISTA</t>
  </si>
  <si>
    <t>CASA DE LA CULTURA</t>
  </si>
  <si>
    <t>PACHAKUNA, GUIARDIANES DE LOS ANDES</t>
  </si>
  <si>
    <t xml:space="preserve">INICIO  AV.CONDELL CON OFELIA MORENO/ FINAL AV.CONDELL CON ANCUD </t>
  </si>
  <si>
    <t xml:space="preserve">INICIO BANDERA CON COMPAÑIA DE JESÚS / FINAL PLAZA DE ARMAS </t>
  </si>
  <si>
    <t>INICIO PARQUE MUNICIPAL EL TRAPICHE DE PEÑAFLOR / FINAL CAMINO EL GUANACO.</t>
  </si>
  <si>
    <t>INICIO AV. ANIBAL PINTO CON BALDOMERO LILLO / FINAL AV. ANIBAL PINTO CON AV. LO BLANCO</t>
  </si>
  <si>
    <t>INICIO GRAN AVENIDA CON CON MAGDALENA VICUÑA / FINAL  CALLE SALVADOR ALLENDE CON GRAN AVENIDA</t>
  </si>
  <si>
    <t>INICIO CARMEN MENA (PLAZA FRENTE A CENTRO CULTURAL) / FINAL LAS INDUSTRIAS CON SAN NICOLAS</t>
  </si>
  <si>
    <t>FRONTIS MUNICIPALIDAD DE SAN BERNARDO (EYZAGUIRRE 450) / FINAL FRONTIS MUNICIPALIDAD DE SAN BERNARDO (EYZAGUIRRE 450</t>
  </si>
  <si>
    <t xml:space="preserve">INICIO CENTRO CULTURAL DE ARTE CONTEMPORANEO (AV. PEDRO AGUIRRE CERDA 6100) / FINAL CENTRO CULTURAL TIO LALO PARRA (AV. LONQUEN 7518) </t>
  </si>
  <si>
    <t>INICIO AV. IRARRAZAVAL CON JUAN SABAJ / FINAL AV. IRARRAZAVAL CON RAMON CRUZ</t>
  </si>
  <si>
    <t>PARQUE JUAN PABLO II</t>
  </si>
  <si>
    <t>FRONTIS PARQUE DEL SOL (GRAL.SAN MARTIN NORTE)</t>
  </si>
  <si>
    <t>16 DE ENERO</t>
  </si>
  <si>
    <t>AVENIDA LO OVALLE, CON CALLE CLOTARIO BLEST/ FINAL  CALLE CLOTARIO BLEST CON BOMBERO OSSANDÓN</t>
  </si>
  <si>
    <t>INICIO LO MARCOLETA CON CALLE PARROQUIA JESUS OBRERO / FINAL LO MARCOLETA CON PUERTO DE ANTOFAGASTA</t>
  </si>
  <si>
    <t>INICIO AV. O´HIGGINS CON BALMACEDA HASTA PLAZA DE BUIN</t>
  </si>
  <si>
    <t xml:space="preserve">INICIO: TENIENTE CRUZ CON LAGUNA SUR / FINAL  LAGUNA SUR CON MAR DE DRAKE </t>
  </si>
  <si>
    <t>INICO AV CARRASCAL CON AVIADOR BLERIOT / FINAL AV. CARRASCAL CON LO ESPINOZA</t>
  </si>
  <si>
    <t>INICIO AV BICENTENARIO 3226 / FINAL AV. BICENTENARIO CON ALONSO CORDOVA</t>
  </si>
  <si>
    <t xml:space="preserve">INICIO FRONTIS CENTRO CULTURAL </t>
  </si>
  <si>
    <t>INICIO AVENIDA MICHIMALONGO CON 12 DE FEBRERO FINAL: AVENIDA MICHIMALONGO CON AVENIDA HERMANOS CARRERA</t>
  </si>
  <si>
    <t>25 DE ENERO</t>
  </si>
  <si>
    <t>INICIO MONSEÑOR LARRAIN CON TALA CANTA ILABE / FINAL CAMINO A MELIPILLA CON LLANQUIHUE</t>
  </si>
  <si>
    <t>26 DE ENERO</t>
  </si>
  <si>
    <t>INICO AV. VIVACETA. 2733 / FINAL PLAZA CHACABUCO</t>
  </si>
  <si>
    <t>27 DE ENERO</t>
  </si>
  <si>
    <t>INICIO AV SAN JUAN CON POLIDEPORTIVO GUILLERMO CHACON / POLIDEPORTIVO GUILLERMO CHACON</t>
  </si>
  <si>
    <t>31 DE ENERO</t>
  </si>
  <si>
    <t>INICO EN AV. LAS ENCINAS (ENTRE LOS CONQUISTADORES Y GABRIELA MISTRAL)</t>
  </si>
  <si>
    <t>DON QUIJOTE</t>
  </si>
  <si>
    <t xml:space="preserve">EXPLANADA PORTAL LA DEHESA </t>
  </si>
  <si>
    <t>TEATRO SERRANO</t>
  </si>
  <si>
    <t>TEATRO MUNICIPAL DE CHILLÁN</t>
  </si>
  <si>
    <t>ELLA LO AMA</t>
  </si>
  <si>
    <t xml:space="preserve">PLAZA LO CAMPINO </t>
  </si>
  <si>
    <t>TEATRO MUNICIPAL DE BUIN</t>
  </si>
  <si>
    <t xml:space="preserve">TEATRO MUNICIPAL DE LA PINTANA </t>
  </si>
  <si>
    <t>28 DE ENERO</t>
  </si>
  <si>
    <t xml:space="preserve">SALÓN AUDITORIO DEL EDIFICIO CONSISTORIAL DE LA MUNICIPALIDAD DE COQUIMBO </t>
  </si>
  <si>
    <t xml:space="preserve">AUDITORIUM DE MUNICIPALIDAD DE LO ESPEJO </t>
  </si>
  <si>
    <t xml:space="preserve">TEATRO CENTRO CULTURAL TILTIL </t>
  </si>
  <si>
    <t xml:space="preserve">TEATRO MUNICIOAL DE CASABLANCA </t>
  </si>
  <si>
    <t>CENTRO CULTURAL DE TALAGANTE</t>
  </si>
  <si>
    <t>TEATRO CENTRO CULTURAL</t>
  </si>
  <si>
    <t>TEATRO JOAN JARA</t>
  </si>
  <si>
    <t>CENTRO CULTURAL LA CAVA</t>
  </si>
  <si>
    <t>LA PICHINTÚN</t>
  </si>
  <si>
    <t>MUSEO INTERACTIVO MIRADOR (MIM)</t>
  </si>
  <si>
    <t>INICIO ALPES CON BALMACEDA / FINAL COLON CON MARTIN DE SOLIS</t>
  </si>
  <si>
    <t>INICIO SANTELICES CON IZAGA PLAZA CENTRAL DE ISLA DE MAIPO / FINAL SANTELICES CON GALVEZ</t>
  </si>
  <si>
    <t>INICIO  J.F. KENNEDY (FRENTE A LOS BOMBEROS) CON CAMINO ESTADIO / FINAL  ESTADIO DE MUNICIPAL MANUEL BUSTOS DE COYA</t>
  </si>
  <si>
    <t>TEATRO MUNICIPAL</t>
  </si>
  <si>
    <t>SALA DE CAMARA</t>
  </si>
  <si>
    <t xml:space="preserve">CENTRO CULTURAL DE LAMPA </t>
  </si>
  <si>
    <t>APP RECUERDOS</t>
  </si>
  <si>
    <t>PARQUE SAN BORJA</t>
  </si>
  <si>
    <t>BARRIO LASTARRIA</t>
  </si>
  <si>
    <t>PARQUE BUSTAMANTE</t>
  </si>
  <si>
    <t>CALLE SANTO DOMINGO</t>
  </si>
  <si>
    <t>CALLE ALAMEDA ORIENTE</t>
  </si>
  <si>
    <t>PARQUE FORESTAL</t>
  </si>
  <si>
    <t>METRO SANTA LUCÍA</t>
  </si>
  <si>
    <t>CALLE CATEDRAL CON MANUEL RODRÍGUEZ</t>
  </si>
  <si>
    <t>CALLE AGUSTINAS CON TEATINOS</t>
  </si>
  <si>
    <t>CALLE CATEDRAL CON MORANDÉ</t>
  </si>
  <si>
    <t>CALLE ALAMEDA CON SAN IGNACIO</t>
  </si>
  <si>
    <t>PLAZA DE ARMAS</t>
  </si>
  <si>
    <t>DRAMAWALKER: GALERÍAS DE SANTIAGO CENTRO</t>
  </si>
  <si>
    <t>INICIO DEL RECORRIDO: MUSEO PRECOLOMBINO</t>
  </si>
  <si>
    <t>ESTADIO MUNICIPAL (RECOLETA 3005)</t>
  </si>
  <si>
    <t>LAB ESCÉNICO 2024</t>
  </si>
  <si>
    <t>ESCUELAS: TALLER DOBLE PRESENCIA "MOBY DICK"</t>
  </si>
  <si>
    <t>ESCUELA DE TEATRO UNIVERSIDAD CATÓLICA</t>
  </si>
  <si>
    <t>ESCUELAS: TANGOS FLAMENCOS: ¡SACA TU CUERPO A BAILAR! (PARA TODO PÚBLICO)</t>
  </si>
  <si>
    <t>ESPACIO MATTA</t>
  </si>
  <si>
    <t>ESCUELAS: CLASE MAGISTRAL SOBRE PLEXUS POLAIRE "MOBY DICK"</t>
  </si>
  <si>
    <t>UNIVERSIDAD FINIS TERRAE</t>
  </si>
  <si>
    <t>ESCUELAS: TALLER "DE PANTALLAS A EXPERIENCIAS: HERRAMIENTAS DE NUEVOS MEDIOS PARA AUDIENCIAS CONTEMPORANEAS"</t>
  </si>
  <si>
    <t>CENTRO PARA LA REVOLUCIÓN TECNOLÓGICA EN INDUSTRIAS CREATIVAS</t>
  </si>
  <si>
    <t>ESCUELAS: CLASE MAGISTRAL HELGARD HAUG "ALL RIGHT. GOOD NIGHT"</t>
  </si>
  <si>
    <t>GOETHE INSTITUT</t>
  </si>
  <si>
    <t>ESCUELAS: AQUÍ Y AHORA: EJEMPLO DE UN TEATRO SIN ACTORES</t>
  </si>
  <si>
    <t>ESCUELAS: TANGOS FLAMENCOS: ¡SACA TU CUERPO A BAILAR! (PARA PROFESIONALES)</t>
  </si>
  <si>
    <t>SINDICATO DE ACTORES DE CHILE (SIDARTE)</t>
  </si>
  <si>
    <t>ESCUELAS: MOVIMIENTO Y FICCIÓN - TALLER PARA PROFESIONALES "EFECTOS ESPECIALES"</t>
  </si>
  <si>
    <t>ESCUELAS: CUERPO, REALIDAD Y PERFORMANCE</t>
  </si>
  <si>
    <t>ESCUELAS: TALLER DE ACTUACIÓN, GUILLERMO CACACE</t>
  </si>
  <si>
    <t>ESCUELAS: RECORRIDO TÉCNICO POR EL ESCENARIO DE "LOS SIETE ARROYOS DEL RÍO OTA"</t>
  </si>
  <si>
    <t>ESCUELAS: TALLER SHENDUAN - "LA LEYENDA DE LA SERPIENTE BLANCA"</t>
  </si>
  <si>
    <t>ESCUELAS: CLASE ABIERTA POR GUILLAUME DOIN - DYNAMO THEATRE</t>
  </si>
  <si>
    <t>FOROS: COLOQUIO TEATRO APLICADO: TEATRO MÁS ALLÁ DE LO ARTÍSTICO. PRÁCTICAS TRANSFORMADORAS</t>
  </si>
  <si>
    <t>FOROS: HOMENAJE A LUZ JIMÉNEZ</t>
  </si>
  <si>
    <t>FOROS: CONVERSATORIO: NUEVAS TECNOLOGÍAS CON EL CENTRO PARA LA REVOLUCIÓN TECNOLOGICA EN INDUSTRIAS CREATIVAS (CRTIC)</t>
  </si>
  <si>
    <t>FOROS: ENTREVISTA A ROBERT LEPAGE</t>
  </si>
  <si>
    <t>FOROS: LANZAMIENTO LIBRO DE FEDERICO ZURITA Y BERNARDO ROCCO NUÑEZ</t>
  </si>
  <si>
    <t>FOROS: FEMINISMOS COMO PRÁCTICA SOCIAL Y PERFORMATICA</t>
  </si>
  <si>
    <t>27 DE DICIEMBRE 2023</t>
  </si>
  <si>
    <t>PEQUEÑAS AUDIENCIAS - RM: PEQUEÑAS AUDIENCIAS: PACHAKUNA, GUIARDIANES DE LOS ANDES EN RENCA</t>
  </si>
  <si>
    <t>SEDE SOCIAL DE JUNTA DE VECINOS VALLE CENTRAL</t>
  </si>
  <si>
    <t>AV. CONDELL CON ARTURO PRAT</t>
  </si>
  <si>
    <t>28 DE DICIEMBRE 2023</t>
  </si>
  <si>
    <t>PEQUEÑAS AUDIENCIAS - RM: PEQUEÑAS AUDIENCIAS: PACHAKUNA, GUIARDIANES DE LOS ANDES EN SANTIAGO</t>
  </si>
  <si>
    <t>MUSEO ARTE PRECOLOMBINO</t>
  </si>
  <si>
    <t>BANDERA CON COMPAÑÍA</t>
  </si>
  <si>
    <t>PEQUEÑAS AUDIENCIAS - RM: PEQUEÑAS AUDIENCIAS: PACHAKUNA, GUIARDIANES DE LOS ANDES EN SANTIAGO Y RENCA</t>
  </si>
  <si>
    <t>PEQUEÑAS AUDIENCIAS - RM: PEQUEÑAS AUDIENCIAS: POI EN PUDAHUEL</t>
  </si>
  <si>
    <t>CIRCO DEL MUNDO</t>
  </si>
  <si>
    <t>PEQUEÑAS AUDIENCIAS - RM: PEQUEÑAS AUDIENCIAS: LOS 3 ELEFANTES PASAN</t>
  </si>
  <si>
    <t>CASA DE LA CULTURA DE ÑUÑOA</t>
  </si>
  <si>
    <t>AV. GRECIA CON ALCALDE MONKEBERG</t>
  </si>
  <si>
    <t>22 DE ENERO</t>
  </si>
  <si>
    <t>IRARRÁZABAL 4055</t>
  </si>
  <si>
    <t>PEQUEÑAS AUDIENCIAS - ANTOF: TALLER DE TROMPOS: POI</t>
  </si>
  <si>
    <t>PLAZA BICENTENARIO – SERVICIO JESUITA A MIGRANTES</t>
  </si>
  <si>
    <t>8-9-10-11 DE ENERO</t>
  </si>
  <si>
    <t>RESIDENCIAS: LOS TRES ELEFANTES PASAN</t>
  </si>
  <si>
    <t>COLEGIO REPUBLICA DE SIRIA</t>
  </si>
  <si>
    <t>15-16-17-18 DE ENERO</t>
  </si>
  <si>
    <t>RESIDENCIAS: EL TEATRO ES UN SUEÑO</t>
  </si>
  <si>
    <t>MUSEO 31: TODO ES TÍTERE</t>
  </si>
  <si>
    <t>MUSEO 31: HISTORIA Y CONFECCIÓN</t>
  </si>
  <si>
    <t>PRESENTACIÓN ESTUDIO "POLÍTICAS PÚBLICAS E INTERNACIONALIZACIÓN DE LAS ARTES ESCÉNICAS EN CHILE"</t>
  </si>
  <si>
    <t>CONFERENCIA 1: PAULA GONZALEZ, NONA FERNANDEZ, ALEJANDRA ROJAS, CÍA. BONOBO</t>
  </si>
  <si>
    <t>CONFERENCIA 2: RENATA CARAVALHO, GABRIELA CARNEIRO DA CUHNA, LUCIANA ACUÑA</t>
  </si>
  <si>
    <t>PANEL: ¿QUÉ Y CÓMO CAMBIA EL ESCENARIO MUNDIAL PARA LOS FESTIVALES INTERNACIONALES DE TEATRO?</t>
  </si>
  <si>
    <t>INAUGURACIÓN OFICIAL PLATEA 24: FIRMA ACUERDO BILATERAL ENTRE FUNDACIÓN NACIONAL DE LAS ARTES, BRASIL (FUNARTE), Y FUNDACIÓN TEATRO A MIL (FITAM)</t>
  </si>
  <si>
    <t>CÓCTEL DE CIERRE PLATEA </t>
  </si>
  <si>
    <t>WIP: VACA</t>
  </si>
  <si>
    <t>WIP: VAMPYR</t>
  </si>
  <si>
    <t>WIP DEEPER</t>
  </si>
  <si>
    <t>WIP: LIMPIA</t>
  </si>
  <si>
    <t>WIP: SEA OF SILENCE</t>
  </si>
  <si>
    <t>WIP: TOTAL</t>
  </si>
  <si>
    <t>FUNCIÓN PARA PROGRAMADORES: YO SOY FEDRA</t>
  </si>
  <si>
    <t>FUNCIÓN PARA PROGRAMADORES: EL BROTE</t>
  </si>
  <si>
    <t>FUNCIÓN PARA PROGRAMADORES: LA GAVIOTA</t>
  </si>
  <si>
    <t>TEATROAMIL.TV</t>
  </si>
  <si>
    <t>03 AL 31 DE ENERO</t>
  </si>
  <si>
    <t>AERÉNQUIMAS</t>
  </si>
  <si>
    <t>TODO EL MUNDO</t>
  </si>
  <si>
    <t>DUAL</t>
  </si>
  <si>
    <t>ECO</t>
  </si>
  <si>
    <t>MEMORIA TEXTUAL</t>
  </si>
  <si>
    <t>PLAYAS DE FUEGO</t>
  </si>
  <si>
    <t>TELEVISIÓN NACIONAL DE CHILE (TVN)</t>
  </si>
  <si>
    <t xml:space="preserve">01 DE FEBRERO </t>
  </si>
  <si>
    <t>PARQUE ISLA CAUTÍN</t>
  </si>
  <si>
    <t>04 DE FEBRERO</t>
  </si>
  <si>
    <t>DESDE PLAZA VICUÑA MACKENA AL EMPALME</t>
  </si>
  <si>
    <t>01 AL 29 DE FEBRERO</t>
  </si>
  <si>
    <t>07 DE FEBRERO</t>
  </si>
  <si>
    <t>MUSEO 31: CREA TU MONO</t>
  </si>
  <si>
    <t>CIRCULACIÓN INTERNACIONAL</t>
  </si>
  <si>
    <t>27 Y 28 DE ENERO</t>
  </si>
  <si>
    <t>AMOR A LA MUERTE</t>
  </si>
  <si>
    <t>INTERTATIONAL THEATER AMSTERDAM</t>
  </si>
  <si>
    <t>PAÍSES BAJOS</t>
  </si>
  <si>
    <t>2 Y 3 DE FEBRERO</t>
  </si>
  <si>
    <t>LES THEATRES DE LA VILLE DE LUXEMBOURG</t>
  </si>
  <si>
    <t>LUXEMBURGO</t>
  </si>
  <si>
    <t>CIRCULACIÓN NACIONAL</t>
  </si>
  <si>
    <t>09 DE MARZO</t>
  </si>
  <si>
    <t>CIRCULACIÓN NACIONAL: ENCUENTROS BREVES CON HOMBRES REPULSIVOS</t>
  </si>
  <si>
    <t>TEATRO ROBERTO BARRAZA</t>
  </si>
  <si>
    <t>10 DE MARZO</t>
  </si>
  <si>
    <t>FESTIVAL TEATRO A MIL: PACHAKUNA, GUARDIANES DE LOS ANDES</t>
  </si>
  <si>
    <t>O'HIGGINS CON CAUPOLICÁN Y TERMINA FRENTE A LA CATEDRAL</t>
  </si>
  <si>
    <t>16 DE MARZO</t>
  </si>
  <si>
    <t>FESTIVAL TEATRO A MIL: VOLANTÍN SE VA DE VIAJE</t>
  </si>
  <si>
    <t>PLAZA DE MALLOCO</t>
  </si>
  <si>
    <t>22 DE MARZO</t>
  </si>
  <si>
    <t>MUSEO 31: TALLER DE MEDIACIÓN, CONFECCIÓN Y MANIPULACIÓN DE TÍTERES CON ESCUELA VILLA MARÍA</t>
  </si>
  <si>
    <t>CENTRO CULTURAL LA MONEDA</t>
  </si>
  <si>
    <t>26 DE MARZO</t>
  </si>
  <si>
    <t>MUSEO 31: TALLER DE MEDIACIÓN, CONFECCIÓN Y MANIPULACIÓN DE TÍTERES CON ESCUELA POETA VÍCTOR DOMINGO SILVA</t>
  </si>
  <si>
    <t>MUSEO 31: TALLER DE MEDIACIÓN, CONFECCIÓN Y MANIPULACIÓN DE TÍTERES CON ESCUELA MANUEL ROJAS</t>
  </si>
  <si>
    <t>CUENTA PÚBLICA</t>
  </si>
  <si>
    <t>CUENTA PÚBLICA FUNDACIÓN TEATRO A MIL</t>
  </si>
  <si>
    <t>01 AL 31 DE MARZO</t>
  </si>
  <si>
    <t>TEATRO A MIL PRESENTA</t>
  </si>
  <si>
    <t>3, 4, 5, 6, 10, 11, 12, 13, 17, 18, 19, 20, 25, 26, 27 Y 28 DE ABRIL</t>
  </si>
  <si>
    <t>LIMPIA</t>
  </si>
  <si>
    <t>13 DE ABRIL</t>
  </si>
  <si>
    <t>MOLLY BLOOM</t>
  </si>
  <si>
    <t>TEATRO REGIONAL DE CERVANTES</t>
  </si>
  <si>
    <t>27 Y 28 DE ABRIL</t>
  </si>
  <si>
    <t xml:space="preserve">LA TEMPESTAD </t>
  </si>
  <si>
    <t>2, 3, 4, 5, 9, 10 Y 11 DE MAYO</t>
  </si>
  <si>
    <t>4 DE MAYO</t>
  </si>
  <si>
    <t>TEATRO MUNICIPAL DE SAN FELIPE</t>
  </si>
  <si>
    <t>24 DE MAYO</t>
  </si>
  <si>
    <t>25 DE MAYO</t>
  </si>
  <si>
    <t>AUDITORIO EDIFICIO CONSISTORIAL</t>
  </si>
  <si>
    <t>DÍAS D</t>
  </si>
  <si>
    <t>25 Y 26 DE MAYO</t>
  </si>
  <si>
    <t>VOCES PARA ATESORAR: DELFINA GUZMÁN</t>
  </si>
  <si>
    <t>VOCES PARA ATESORAR: WILLY GANGA</t>
  </si>
  <si>
    <t>VOCES PARA ATESORAR: CLAUDIO DI GIROLAMO</t>
  </si>
  <si>
    <t>VOCES PARA ATESORAR: GLORIA MUCHMEYER</t>
  </si>
  <si>
    <t>VOCES PARA ATESORAR: JAIME VADELL</t>
  </si>
  <si>
    <t>VOCES PARA ATESORAR: GABRIELA HERNÁNDEZ</t>
  </si>
  <si>
    <t>VOCES PARA ATESORAR: LUZ JIMENEZ</t>
  </si>
  <si>
    <t>VOCES PARA ATESORAR: MARÍA ELENA DUVAUCHELLE</t>
  </si>
  <si>
    <t>VOCES PARA ATESORAR: HÉCTOR NOGUERA</t>
  </si>
  <si>
    <t>VOCES PARA ATESORAR: GUSTAVO MEZA</t>
  </si>
  <si>
    <t>31 DE MAYO</t>
  </si>
  <si>
    <t>FESTIVAL DU PRINTEMPS DES COMEDIENS</t>
  </si>
  <si>
    <t>FRANCIA</t>
  </si>
  <si>
    <t>5 DE JUNIO</t>
  </si>
  <si>
    <t>SALIDA PEDAGOGICA ESCUELA SANITAS</t>
  </si>
  <si>
    <t>SALIDA PEDAGOGICA ESCUELA POETA OSCAR CASTRO</t>
  </si>
  <si>
    <t>1 DE JUNIO</t>
  </si>
  <si>
    <t>TEATRO FESTIVAL DU PRINTEMPS DES COMEDIENS</t>
  </si>
  <si>
    <t>15, 16, 20, 21, 22, 23, 27, 28, 29 Y 30 DE JUNIO</t>
  </si>
  <si>
    <t>VOYAGER</t>
  </si>
  <si>
    <t>SALA A2, CENTRO CULTURAL GABRIELA MISTRAL</t>
  </si>
  <si>
    <t>25 Y 26 DE JUNIO</t>
  </si>
  <si>
    <t>SEA OF SILENCE</t>
  </si>
  <si>
    <t>TEATRO SOLIS</t>
  </si>
  <si>
    <t>URUGUAY</t>
  </si>
  <si>
    <t>DÍA D</t>
  </si>
  <si>
    <t>20 AL 30 DE JUNIO</t>
  </si>
  <si>
    <t>ÑI PU TREMEN, LA PELÍCULA</t>
  </si>
  <si>
    <t>MUSEO FRANZ MAYER</t>
  </si>
  <si>
    <t>MÉXICO</t>
  </si>
  <si>
    <t>4, 5, 6, 8 Y 9 DE JULIO</t>
  </si>
  <si>
    <t>FESTIVAL D'AVIÑON - THEATRE BENOIT-XII</t>
  </si>
  <si>
    <t>AVIÑON</t>
  </si>
  <si>
    <t>4 DE JULIO</t>
  </si>
  <si>
    <t>ENSAYO SEA OF SILENCE</t>
  </si>
  <si>
    <t>4, 5, 6, 7, 11, 12, 13 Y 14 DE JULIO</t>
  </si>
  <si>
    <t>CENTRO CULTURAL GABRIELA MISTRAL</t>
  </si>
  <si>
    <t>19, 20 Y 21 DE JULIO</t>
  </si>
  <si>
    <t>TEATRO FESTIVAL GREC-SALA BECKETT</t>
  </si>
  <si>
    <t>ESPAÑA</t>
  </si>
  <si>
    <t>BARCELONA</t>
  </si>
  <si>
    <t>24 DE JULIO</t>
  </si>
  <si>
    <t xml:space="preserve">TEATRO MIT DE RIVADABIA </t>
  </si>
  <si>
    <t>GALICIA</t>
  </si>
  <si>
    <t>26 DE JULIO</t>
  </si>
  <si>
    <t xml:space="preserve">TEATRO FESTIVAL DE TEATRO OLITE </t>
  </si>
  <si>
    <t>PAMPLONA</t>
  </si>
  <si>
    <t xml:space="preserve">SALON HOTEL SONESTA XXVI FESTIVAL DE TEATRO DE OSORNO </t>
  </si>
  <si>
    <t>31 DE JULIO</t>
  </si>
  <si>
    <t xml:space="preserve">SALIDA PEDAGOGICA ESCUELA SANITAS, ESCUELA SANTA BÁRBARA, ESCUELA REPÚBLICA DE POLONIA, ESCUELA MANUEL ROJAS Y ESCUELA POETA VÍCTOR DOMINGO SILVA </t>
  </si>
  <si>
    <t xml:space="preserve">TEATRO UC </t>
  </si>
  <si>
    <t>2, 3, 4, 5, 6, 7, 9, 10, 11, 12, 13, 14, 16, 17, 18, 19, 20, 21, 23, 24, 25, 26, 27, 28, 30 Y 31 DE JULIO</t>
  </si>
  <si>
    <t>CIUDAD DE MÉXICO</t>
  </si>
  <si>
    <t>16 Y 17 DE AGOSTO</t>
  </si>
  <si>
    <t>CENTRO CULTURAL RADIALSYSTEM, BERLÍN</t>
  </si>
  <si>
    <t>ALEMANIA</t>
  </si>
  <si>
    <t>24 DE AGOSTO</t>
  </si>
  <si>
    <t>CENTRO CULTURAL DE SAN ANTONIO</t>
  </si>
  <si>
    <t>ATACAMA A MIL</t>
  </si>
  <si>
    <t>ESPACIO PÚBLICO</t>
  </si>
  <si>
    <t>25 DE AGOSTO</t>
  </si>
  <si>
    <t>CLASE MAGISTRAL CON MARIANA MUÑOZ, DIRECTORA DE LA PICHINTÚN</t>
  </si>
  <si>
    <t>CENTRO CULTURAL DE ATACAMA</t>
  </si>
  <si>
    <t>25 Y 26 DE AGOSTO</t>
  </si>
  <si>
    <t>VACA</t>
  </si>
  <si>
    <t>KUNESTFEST WEIMAR, WEIMAR</t>
  </si>
  <si>
    <t>28 DE AGOSTO</t>
  </si>
  <si>
    <t>SEMINARIO PARA PROFESIORES: TÉCNICAS TEATRALES APLICADAS EN EDUCACIÓN</t>
  </si>
  <si>
    <t>30 Y 31 DE AGOSTO</t>
  </si>
  <si>
    <t>FESTIVAL OF PERFORMING ARTS AND SOCIETY, NOORDERZON</t>
  </si>
  <si>
    <t>HOLANDA</t>
  </si>
  <si>
    <t>01, 02, 03, 04, 06, 07, 08, 09, 10, 11, 13, 14, 15, 16, 17, 18, 20, 21, 22, 23, 24, 25, 27, 28, 29, 30 Y 31 DE AGOSTO</t>
  </si>
  <si>
    <t>MUSEO FRANZMAYER, CIUDAD DE MÉXICO</t>
  </si>
  <si>
    <t>PEQUEÑAS AUDIENCIAS, LA PICHINTÚN</t>
  </si>
  <si>
    <t>01 DE SEPTIEMBRE</t>
  </si>
  <si>
    <t xml:space="preserve">05 Y 06 DE SEPTIEMBRE </t>
  </si>
  <si>
    <t>TE MANA HAKARA</t>
  </si>
  <si>
    <t>SALÓN COLEGIO LORENZO BAEZA VEGA RAPANUI</t>
  </si>
  <si>
    <t>12, 13 Y 14 DE SEPTIEMBRE</t>
  </si>
  <si>
    <t>FESTIVAL INTERNACIONAL DE TEATRO UNIVERSITARIO</t>
  </si>
  <si>
    <t>11 DE SEPTIEMBRE</t>
  </si>
  <si>
    <t>MUESTRA FINAL LICEO PRESIDENTE JOSÉ MANUEL BALMACEDA</t>
  </si>
  <si>
    <t>LIDEO PRESIDENTE JOSÉ MANUEL BALMACEDA</t>
  </si>
  <si>
    <t>13 DE SEPTIEMBRE</t>
  </si>
  <si>
    <t>TEATRO MUNICIPAL DE ARICA</t>
  </si>
  <si>
    <t>14 DE SEPTIEMBRE</t>
  </si>
  <si>
    <t>TEATRO MUNICIPAL DE VIÑA DEL MAR</t>
  </si>
  <si>
    <t>24 DE SEPTIEMBRE</t>
  </si>
  <si>
    <t>PACHAKUNA, GUARDIANES DE LOS ANDES</t>
  </si>
  <si>
    <t>CALLE MERINO JARPA, DESDE CALLE SALADO HASTA CALLE TEMPLO</t>
  </si>
  <si>
    <t>25 DE SEPTIEMBRE</t>
  </si>
  <si>
    <t>PARQUE KAUKARI, DEDE CALLE HENRÍQUEZ HASTA CALLE SALAS</t>
  </si>
  <si>
    <t>CLASE MAGISTRAL: ESTILOS, FORMATOS Y PROCESOS CREATIVOS DEL TEATRO DE CALLE CON MARTÍN ERAZO</t>
  </si>
  <si>
    <t>PEQUEÑAS AUDIENCIAS, PACHAKUNA, GUARDIANES DE LOS ANDES</t>
  </si>
  <si>
    <t>27, 28 Y 29 DE SEPTIEMBRE</t>
  </si>
  <si>
    <t>SALA ROJA, TEATROS DEL CANAL</t>
  </si>
  <si>
    <t>1, 3, 4, 5, 6, 7, 8, 10, 11, 12, 13, 14, 15, 17, 18, 19, 21, 22, 24, 25, 26, 27, 28, 29 DE SEPTIEMBRE</t>
  </si>
  <si>
    <t>1, 2, 3, 4 Y 5 DE OCTUBRE</t>
  </si>
  <si>
    <t>NAVEGAR POR EL NEVA</t>
  </si>
  <si>
    <t>3, 4, 5 Y 6 DE OCTUBRE</t>
  </si>
  <si>
    <t>ESTADO VEGETAL</t>
  </si>
  <si>
    <t>4 DE OCTUBRE</t>
  </si>
  <si>
    <t>SALIDA PEDAGÓGICA CON ESCUELA BÉLGICA</t>
  </si>
  <si>
    <t>TEATRO UNIVERSIDAD CATÓLICA</t>
  </si>
  <si>
    <t>CHARLA MAGISTRAL DE FRANCISCO REYES POR PROYECCIÓN "YORICK, LA HISTORIA DE HAMLET"</t>
  </si>
  <si>
    <t>SALÓN DE EVENTOS DE LICEO POLITÉCNICO LUIS CRUZ MARTÍNEZ</t>
  </si>
  <si>
    <t>MAGALLANES Y DE LA ANTÁRTICA CHILENA</t>
  </si>
  <si>
    <t>PROYECCIÓN "YORICK, LA HISTORIA DE HAMLET"</t>
  </si>
  <si>
    <t>CINE SALA ESTRELLA</t>
  </si>
  <si>
    <t>TALLER DE MÁSCARAS Y MARIONETAS</t>
  </si>
  <si>
    <t>SALÓN DE LA UNIÓN COMUNAL DEL ADULTO MAYOR</t>
  </si>
  <si>
    <t>5 DE OCTUBRE</t>
  </si>
  <si>
    <t>EXTERIOR ILUSTRE MUNICIPALIDAD DE SAN FELIPE</t>
  </si>
  <si>
    <t>12 DE OCTUBRE</t>
  </si>
  <si>
    <t>TEMIS</t>
  </si>
  <si>
    <t>FESTIVAL IBEROAMERICANO DE TEATRO DE CÁDIZ</t>
  </si>
  <si>
    <t>27 DE OCTUBRE</t>
  </si>
  <si>
    <t>FESTIVAL TEMPORADA ALTA, GIRONA</t>
  </si>
  <si>
    <t>31 DE OCTUBRE, 01, 02 Y 03 DE NOVIEMBRE</t>
  </si>
  <si>
    <t>TEATROS DEL CANAL, SALA VERDE</t>
  </si>
  <si>
    <t>MADRID</t>
  </si>
  <si>
    <t>DÍA DE LOS PATRIMONIOS DE NIÑAS Y NIÑOS</t>
  </si>
  <si>
    <t>16 DE NOVIEMBRE</t>
  </si>
  <si>
    <t>TALLER: EL MUNDO DE LOS TÍTERES, CREA TU PERSONAJE</t>
  </si>
  <si>
    <t>MUSEO INTERACTIVO MIRADOR</t>
  </si>
  <si>
    <t>MES DE LOS PÚBLICOS</t>
  </si>
  <si>
    <t>08 AL 30 DE NOVIEMBRE</t>
  </si>
  <si>
    <t>MES DE LOS PÚBLICOS: ANTONIA ZEGERS LEE A JAVIERA LLAXACONDOR</t>
  </si>
  <si>
    <t>MES DE LOS PÚBLICOS: DELFINA GUZMÁN LEE A VICENTE HUIDOBRO</t>
  </si>
  <si>
    <t>MES DE LOS PÚBLICOS: PAULINA URRITIA LEE A JESSICA ATAL</t>
  </si>
  <si>
    <t>23 DE NOVIEMBRE</t>
  </si>
  <si>
    <t>28 DE NOVIEMBRE</t>
  </si>
  <si>
    <t>MUESTRA FINAL, PASACALLE "JUNTOS SOMOS MÁS", ESCUELA POETA VÍCTOR SILVA</t>
  </si>
  <si>
    <t>EXTERIOR ESCUELA POETA VÍCTOR SILVA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</si>
</sst>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Red]&quot;$&quot;\-#,##0"/>
    <numFmt numFmtId="42" formatCode="_ &quot;$&quot;* #,##0_ ;_ &quot;$&quot;* \-#,##0_ ;_ &quot;$&quot;* &quot;-&quot;_ ;_ @_ "/>
    <numFmt numFmtId="41" formatCode="_ * #,##0_ ;_ * \-#,##0_ ;_ * &quot;-&quot;_ ;_ @_ "/>
    <numFmt numFmtId="164" formatCode="_-* #,##0.00_-;\-* #,##0.00_-;_-* &quot;-&quot;??_-;_-@_-"/>
    <numFmt numFmtId="165" formatCode="_-&quot;$&quot;* #,##0_-;\-&quot;$&quot;* #,##0_-;_-&quot;$&quot;* &quot;-&quot;_-;_-@_-"/>
    <numFmt numFmtId="166" formatCode="_-&quot;$&quot;\ * #,##0.00_-;\-&quot;$&quot;\ * #,##0.00_-;_-&quot;$&quot;\ * &quot;-&quot;??_-;_-@_-"/>
    <numFmt numFmtId="167" formatCode="_-&quot;$&quot;\ * #,##0_-;\-&quot;$&quot;\ * #,##0_-;_-&quot;$&quot;\ * &quot;-&quot;??_-;_-@_-"/>
  </numFmts>
  <fonts count="36" x14ac:knownFonts="1">
    <font>
      <sz val="11"/>
      <color theme="1"/>
      <name val="Calibri"/>
      <family val="2"/>
      <scheme val="minor"/>
    </font>
    <font>
      <sz val="11"/>
      <color theme="1"/>
      <name val="Calibri"/>
      <family val="2"/>
      <scheme val="minor"/>
    </font>
    <font>
      <sz val="10"/>
      <color indexed="8"/>
      <name val="Arial"/>
      <family val="2"/>
    </font>
    <font>
      <sz val="10"/>
      <name val="Arial"/>
      <family val="2"/>
    </font>
    <font>
      <sz val="10"/>
      <color rgb="FF000000"/>
      <name val="Arial"/>
      <family val="2"/>
    </font>
    <font>
      <u/>
      <sz val="11"/>
      <color theme="10"/>
      <name val="Calibri"/>
      <family val="2"/>
      <scheme val="minor"/>
    </font>
    <font>
      <u/>
      <sz val="10"/>
      <color theme="10"/>
      <name val="Arial"/>
      <family val="2"/>
    </font>
    <font>
      <sz val="10"/>
      <name val="Arial"/>
      <family val="2"/>
    </font>
    <font>
      <sz val="9"/>
      <color indexed="81"/>
      <name val="Tahoma"/>
      <family val="2"/>
    </font>
    <font>
      <u/>
      <sz val="10"/>
      <color indexed="12"/>
      <name val="Arial"/>
      <family val="2"/>
    </font>
    <font>
      <b/>
      <sz val="9"/>
      <name val="Verdana"/>
      <family val="2"/>
    </font>
    <font>
      <sz val="9"/>
      <color theme="1"/>
      <name val="Verdana"/>
      <family val="2"/>
    </font>
    <font>
      <b/>
      <sz val="9"/>
      <color rgb="FF000000"/>
      <name val="Verdana"/>
      <family val="2"/>
    </font>
    <font>
      <b/>
      <sz val="9"/>
      <color theme="1"/>
      <name val="Verdana"/>
      <family val="2"/>
    </font>
    <font>
      <sz val="9"/>
      <name val="Verdana"/>
      <family val="2"/>
    </font>
    <font>
      <u/>
      <sz val="9"/>
      <color theme="10"/>
      <name val="Verdana"/>
      <family val="2"/>
    </font>
    <font>
      <b/>
      <u/>
      <sz val="9"/>
      <color theme="1"/>
      <name val="Verdana"/>
      <family val="2"/>
    </font>
    <font>
      <sz val="9"/>
      <color rgb="FF000000"/>
      <name val="Verdana"/>
      <family val="2"/>
    </font>
    <font>
      <b/>
      <sz val="9"/>
      <color rgb="FFFF0000"/>
      <name val="Verdana"/>
      <family val="2"/>
    </font>
    <font>
      <sz val="9"/>
      <color rgb="FFFF0000"/>
      <name val="Verdana"/>
      <family val="2"/>
    </font>
    <font>
      <sz val="9"/>
      <color indexed="8"/>
      <name val="Verdana"/>
      <family val="2"/>
    </font>
    <font>
      <u/>
      <sz val="9"/>
      <color theme="1"/>
      <name val="Verdana"/>
      <family val="2"/>
    </font>
    <font>
      <u/>
      <sz val="9"/>
      <color rgb="FF000000"/>
      <name val="Verdana"/>
      <family val="2"/>
    </font>
    <font>
      <u/>
      <sz val="9"/>
      <name val="Verdana"/>
      <family val="2"/>
    </font>
    <font>
      <b/>
      <u/>
      <sz val="9"/>
      <name val="Verdana"/>
      <family val="2"/>
    </font>
    <font>
      <b/>
      <sz val="9"/>
      <color indexed="8"/>
      <name val="Verdana"/>
      <family val="2"/>
    </font>
    <font>
      <sz val="8"/>
      <name val="Calibri"/>
      <family val="2"/>
      <scheme val="minor"/>
    </font>
    <font>
      <sz val="9"/>
      <color theme="1"/>
      <name val="Calibri"/>
      <family val="2"/>
      <scheme val="minor"/>
    </font>
    <font>
      <sz val="10"/>
      <color theme="1"/>
      <name val="Calibri"/>
      <family val="2"/>
      <scheme val="minor"/>
    </font>
    <font>
      <sz val="10"/>
      <color theme="2" tint="-0.749992370372631"/>
      <name val="Calibri"/>
      <family val="2"/>
      <scheme val="minor"/>
    </font>
    <font>
      <sz val="9"/>
      <color theme="2" tint="-0.749992370372631"/>
      <name val="Calibri"/>
      <family val="2"/>
      <scheme val="minor"/>
    </font>
    <font>
      <sz val="9"/>
      <color theme="2" tint="-0.749992370372631"/>
      <name val="Verdana"/>
      <family val="2"/>
    </font>
    <font>
      <i/>
      <sz val="9"/>
      <color rgb="FF000000"/>
      <name val="Verdana"/>
      <family val="2"/>
    </font>
    <font>
      <b/>
      <sz val="9"/>
      <color rgb="FF000000"/>
      <name val="Verdana"/>
    </font>
    <font>
      <sz val="9"/>
      <color rgb="FF000000"/>
      <name val="Verdana"/>
    </font>
    <font>
      <sz val="9"/>
      <name val="Verdana"/>
    </font>
  </fonts>
  <fills count="16">
    <fill>
      <patternFill patternType="none"/>
    </fill>
    <fill>
      <patternFill patternType="gray125"/>
    </fill>
    <fill>
      <patternFill patternType="solid">
        <fgColor theme="4" tint="0.79998168889431442"/>
        <bgColor indexed="64"/>
      </patternFill>
    </fill>
    <fill>
      <patternFill patternType="solid">
        <fgColor rgb="FFDBE5F1"/>
        <bgColor rgb="FFDBE5F1"/>
      </patternFill>
    </fill>
    <fill>
      <patternFill patternType="solid">
        <fgColor theme="3" tint="0.79998168889431442"/>
        <bgColor indexed="64"/>
      </patternFill>
    </fill>
    <fill>
      <patternFill patternType="solid">
        <fgColor theme="0"/>
        <bgColor rgb="FFDBE5F1"/>
      </patternFill>
    </fill>
    <fill>
      <patternFill patternType="solid">
        <fgColor theme="0"/>
        <bgColor indexed="64"/>
      </patternFill>
    </fill>
    <fill>
      <patternFill patternType="solid">
        <fgColor theme="4" tint="0.79998168889431442"/>
        <bgColor rgb="FFE5E5FF"/>
      </patternFill>
    </fill>
    <fill>
      <patternFill patternType="solid">
        <fgColor indexed="9"/>
        <bgColor auto="1"/>
      </patternFill>
    </fill>
    <fill>
      <patternFill patternType="solid">
        <fgColor theme="0" tint="-4.9989318521683403E-2"/>
        <bgColor indexed="64"/>
      </patternFill>
    </fill>
    <fill>
      <patternFill patternType="solid">
        <fgColor theme="0" tint="-4.9989318521683403E-2"/>
        <bgColor rgb="FF000000"/>
      </patternFill>
    </fill>
    <fill>
      <patternFill patternType="solid">
        <fgColor rgb="FFDCE6F1"/>
        <bgColor rgb="FF000000"/>
      </patternFill>
    </fill>
    <fill>
      <patternFill patternType="solid">
        <fgColor rgb="FFFFFF00"/>
        <bgColor indexed="64"/>
      </patternFill>
    </fill>
    <fill>
      <patternFill patternType="solid">
        <fgColor rgb="FFFFFFFF"/>
        <bgColor rgb="FF000000"/>
      </patternFill>
    </fill>
    <fill>
      <patternFill patternType="solid">
        <fgColor rgb="FFF2F2F2"/>
        <bgColor rgb="FF000000"/>
      </patternFill>
    </fill>
    <fill>
      <patternFill patternType="solid">
        <fgColor rgb="FFFFFF00"/>
        <bgColor rgb="FF000000"/>
      </patternFill>
    </fill>
  </fills>
  <borders count="114">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style="thin">
        <color indexed="64"/>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medium">
        <color indexed="64"/>
      </top>
      <bottom/>
      <diagonal/>
    </border>
    <border>
      <left/>
      <right style="medium">
        <color indexed="64"/>
      </right>
      <top style="thin">
        <color rgb="FF000000"/>
      </top>
      <bottom style="thin">
        <color rgb="FF000000"/>
      </bottom>
      <diagonal/>
    </border>
    <border>
      <left/>
      <right style="medium">
        <color indexed="64"/>
      </right>
      <top style="thin">
        <color rgb="FF000000"/>
      </top>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medium">
        <color indexed="64"/>
      </top>
      <bottom style="medium">
        <color indexed="64"/>
      </bottom>
      <diagonal/>
    </border>
    <border>
      <left style="medium">
        <color indexed="64"/>
      </left>
      <right/>
      <top/>
      <bottom style="medium">
        <color indexed="64"/>
      </bottom>
      <diagonal/>
    </border>
    <border>
      <left style="thin">
        <color indexed="64"/>
      </left>
      <right style="thin">
        <color indexed="64"/>
      </right>
      <top style="medium">
        <color indexed="64"/>
      </top>
      <bottom/>
      <diagonal/>
    </border>
    <border>
      <left/>
      <right/>
      <top/>
      <bottom style="medium">
        <color indexed="64"/>
      </bottom>
      <diagonal/>
    </border>
    <border>
      <left style="medium">
        <color indexed="64"/>
      </left>
      <right style="medium">
        <color indexed="64"/>
      </right>
      <top style="medium">
        <color indexed="64"/>
      </top>
      <bottom/>
      <diagonal/>
    </border>
    <border>
      <left/>
      <right style="thin">
        <color indexed="64"/>
      </right>
      <top/>
      <bottom style="medium">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style="thin">
        <color rgb="FF000000"/>
      </bottom>
      <diagonal/>
    </border>
    <border>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diagonal/>
    </border>
    <border>
      <left style="thin">
        <color indexed="64"/>
      </left>
      <right/>
      <top/>
      <bottom style="medium">
        <color indexed="64"/>
      </bottom>
      <diagonal/>
    </border>
    <border>
      <left style="thin">
        <color rgb="FF000000"/>
      </left>
      <right/>
      <top style="medium">
        <color indexed="64"/>
      </top>
      <bottom style="medium">
        <color indexed="64"/>
      </bottom>
      <diagonal/>
    </border>
    <border>
      <left style="medium">
        <color indexed="64"/>
      </left>
      <right style="medium">
        <color indexed="64"/>
      </right>
      <top style="thin">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medium">
        <color indexed="64"/>
      </right>
      <top/>
      <bottom style="medium">
        <color indexed="64"/>
      </bottom>
      <diagonal/>
    </border>
    <border>
      <left style="thin">
        <color indexed="64"/>
      </left>
      <right style="thin">
        <color indexed="64"/>
      </right>
      <top/>
      <bottom/>
      <diagonal/>
    </border>
    <border>
      <left/>
      <right style="thin">
        <color indexed="64"/>
      </right>
      <top/>
      <bottom style="thin">
        <color indexed="64"/>
      </bottom>
      <diagonal/>
    </border>
    <border>
      <left style="medium">
        <color rgb="FF000000"/>
      </left>
      <right style="thin">
        <color indexed="64"/>
      </right>
      <top style="medium">
        <color rgb="FF000000"/>
      </top>
      <bottom/>
      <diagonal/>
    </border>
    <border>
      <left style="thin">
        <color indexed="64"/>
      </left>
      <right style="thin">
        <color indexed="64"/>
      </right>
      <top style="medium">
        <color rgb="FF000000"/>
      </top>
      <bottom/>
      <diagonal/>
    </border>
    <border>
      <left/>
      <right style="thin">
        <color indexed="64"/>
      </right>
      <top style="medium">
        <color rgb="FF000000"/>
      </top>
      <bottom/>
      <diagonal/>
    </border>
    <border>
      <left style="thin">
        <color indexed="64"/>
      </left>
      <right style="medium">
        <color rgb="FF000000"/>
      </right>
      <top style="medium">
        <color rgb="FF000000"/>
      </top>
      <bottom/>
      <diagonal/>
    </border>
    <border>
      <left style="medium">
        <color rgb="FF000000"/>
      </left>
      <right style="thin">
        <color indexed="64"/>
      </right>
      <top style="medium">
        <color indexed="64"/>
      </top>
      <bottom style="thin">
        <color indexed="64"/>
      </bottom>
      <diagonal/>
    </border>
    <border>
      <left style="thin">
        <color indexed="64"/>
      </left>
      <right style="medium">
        <color rgb="FF000000"/>
      </right>
      <top style="medium">
        <color indexed="64"/>
      </top>
      <bottom style="thin">
        <color indexed="64"/>
      </bottom>
      <diagonal/>
    </border>
    <border>
      <left style="medium">
        <color rgb="FF000000"/>
      </left>
      <right style="thin">
        <color indexed="64"/>
      </right>
      <top style="thin">
        <color indexed="64"/>
      </top>
      <bottom style="thin">
        <color indexed="64"/>
      </bottom>
      <diagonal/>
    </border>
    <border>
      <left style="thin">
        <color indexed="64"/>
      </left>
      <right style="medium">
        <color rgb="FF000000"/>
      </right>
      <top style="thin">
        <color indexed="64"/>
      </top>
      <bottom style="thin">
        <color indexed="64"/>
      </bottom>
      <diagonal/>
    </border>
    <border>
      <left style="medium">
        <color rgb="FF000000"/>
      </left>
      <right style="thin">
        <color indexed="64"/>
      </right>
      <top style="thin">
        <color indexed="64"/>
      </top>
      <bottom style="medium">
        <color rgb="FF000000"/>
      </bottom>
      <diagonal/>
    </border>
    <border>
      <left style="thin">
        <color indexed="64"/>
      </left>
      <right style="thin">
        <color indexed="64"/>
      </right>
      <top style="thin">
        <color indexed="64"/>
      </top>
      <bottom style="medium">
        <color rgb="FF000000"/>
      </bottom>
      <diagonal/>
    </border>
    <border>
      <left style="thin">
        <color indexed="64"/>
      </left>
      <right style="medium">
        <color rgb="FF000000"/>
      </right>
      <top style="thin">
        <color indexed="64"/>
      </top>
      <bottom style="medium">
        <color rgb="FF000000"/>
      </bottom>
      <diagonal/>
    </border>
    <border>
      <left style="medium">
        <color indexed="64"/>
      </left>
      <right style="thin">
        <color indexed="64"/>
      </right>
      <top/>
      <bottom style="medium">
        <color indexed="64"/>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right/>
      <top style="thin">
        <color indexed="64"/>
      </top>
      <bottom style="thin">
        <color indexed="64"/>
      </bottom>
      <diagonal/>
    </border>
    <border>
      <left/>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right/>
      <top/>
      <bottom style="thin">
        <color indexed="64"/>
      </bottom>
      <diagonal/>
    </border>
    <border>
      <left style="thin">
        <color indexed="64"/>
      </left>
      <right style="medium">
        <color indexed="64"/>
      </right>
      <top style="medium">
        <color indexed="64"/>
      </top>
      <bottom/>
      <diagonal/>
    </border>
    <border>
      <left/>
      <right/>
      <top style="thin">
        <color indexed="64"/>
      </top>
      <bottom style="medium">
        <color indexed="64"/>
      </bottom>
      <diagonal/>
    </border>
    <border>
      <left/>
      <right style="thin">
        <color indexed="64"/>
      </right>
      <top/>
      <bottom/>
      <diagonal/>
    </border>
    <border>
      <left style="medium">
        <color indexed="64"/>
      </left>
      <right style="medium">
        <color indexed="64"/>
      </right>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medium">
        <color indexed="64"/>
      </top>
      <bottom style="thin">
        <color indexed="64"/>
      </bottom>
      <diagonal/>
    </border>
    <border>
      <left style="medium">
        <color indexed="64"/>
      </left>
      <right style="medium">
        <color indexed="64"/>
      </right>
      <top/>
      <bottom style="medium">
        <color rgb="FF000000"/>
      </bottom>
      <diagonal/>
    </border>
    <border>
      <left style="medium">
        <color indexed="64"/>
      </left>
      <right style="thin">
        <color indexed="64"/>
      </right>
      <top style="thin">
        <color rgb="FF000000"/>
      </top>
      <bottom/>
      <diagonal/>
    </border>
    <border>
      <left style="medium">
        <color indexed="64"/>
      </left>
      <right style="thin">
        <color indexed="64"/>
      </right>
      <top/>
      <bottom style="thin">
        <color rgb="FF000000"/>
      </bottom>
      <diagonal/>
    </border>
    <border>
      <left style="medium">
        <color indexed="64"/>
      </left>
      <right style="thin">
        <color indexed="64"/>
      </right>
      <top style="medium">
        <color indexed="64"/>
      </top>
      <bottom/>
      <diagonal/>
    </border>
    <border>
      <left style="medium">
        <color indexed="64"/>
      </left>
      <right style="medium">
        <color indexed="64"/>
      </right>
      <top/>
      <bottom style="thin">
        <color indexed="64"/>
      </bottom>
      <diagonal/>
    </border>
    <border>
      <left style="medium">
        <color rgb="FF000000"/>
      </left>
      <right/>
      <top/>
      <bottom style="medium">
        <color rgb="FF000000"/>
      </bottom>
      <diagonal/>
    </border>
    <border>
      <left style="medium">
        <color rgb="FF000000"/>
      </left>
      <right style="thin">
        <color indexed="64"/>
      </right>
      <top style="medium">
        <color rgb="FF000000"/>
      </top>
      <bottom style="medium">
        <color rgb="FF000000"/>
      </bottom>
      <diagonal/>
    </border>
    <border>
      <left style="thin">
        <color indexed="64"/>
      </left>
      <right style="thin">
        <color indexed="64"/>
      </right>
      <top style="medium">
        <color rgb="FF000000"/>
      </top>
      <bottom style="medium">
        <color rgb="FF000000"/>
      </bottom>
      <diagonal/>
    </border>
    <border>
      <left style="thin">
        <color indexed="64"/>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style="thin">
        <color rgb="FF000000"/>
      </left>
      <right style="thin">
        <color rgb="FF000000"/>
      </right>
      <top style="thin">
        <color rgb="FF000000"/>
      </top>
      <bottom/>
      <diagonal/>
    </border>
    <border>
      <left style="thin">
        <color rgb="FF000000"/>
      </left>
      <right style="thin">
        <color auto="1"/>
      </right>
      <top/>
      <bottom style="thin">
        <color auto="1"/>
      </bottom>
      <diagonal/>
    </border>
    <border>
      <left/>
      <right style="thin">
        <color rgb="FF000000"/>
      </right>
      <top/>
      <bottom style="thin">
        <color auto="1"/>
      </bottom>
      <diagonal/>
    </border>
    <border>
      <left style="thin">
        <color rgb="FF000000"/>
      </left>
      <right style="thin">
        <color auto="1"/>
      </right>
      <top style="thin">
        <color rgb="FF000000"/>
      </top>
      <bottom style="thin">
        <color auto="1"/>
      </bottom>
      <diagonal/>
    </border>
    <border>
      <left/>
      <right style="thin">
        <color rgb="FF000000"/>
      </right>
      <top style="thin">
        <color rgb="FF000000"/>
      </top>
      <bottom style="thin">
        <color auto="1"/>
      </bottom>
      <diagonal/>
    </border>
    <border>
      <left style="thin">
        <color rgb="FF000000"/>
      </left>
      <right style="thin">
        <color auto="1"/>
      </right>
      <top/>
      <bottom style="thin">
        <color rgb="FF000000"/>
      </bottom>
      <diagonal/>
    </border>
    <border>
      <left style="medium">
        <color rgb="FF000000"/>
      </left>
      <right style="thin">
        <color indexed="64"/>
      </right>
      <top style="medium">
        <color rgb="FF000000"/>
      </top>
      <bottom style="thin">
        <color indexed="64"/>
      </bottom>
      <diagonal/>
    </border>
    <border>
      <left style="thin">
        <color indexed="64"/>
      </left>
      <right style="thin">
        <color indexed="64"/>
      </right>
      <top style="medium">
        <color rgb="FF000000"/>
      </top>
      <bottom style="thin">
        <color indexed="64"/>
      </bottom>
      <diagonal/>
    </border>
    <border>
      <left style="thin">
        <color indexed="64"/>
      </left>
      <right style="medium">
        <color indexed="64"/>
      </right>
      <top style="medium">
        <color rgb="FF000000"/>
      </top>
      <bottom style="thin">
        <color indexed="64"/>
      </bottom>
      <diagonal/>
    </border>
    <border>
      <left/>
      <right/>
      <top style="medium">
        <color rgb="FF000000"/>
      </top>
      <bottom/>
      <diagonal/>
    </border>
    <border>
      <left/>
      <right style="medium">
        <color rgb="FF000000"/>
      </right>
      <top style="medium">
        <color rgb="FF000000"/>
      </top>
      <bottom/>
      <diagonal/>
    </border>
    <border>
      <left style="thin">
        <color indexed="64"/>
      </left>
      <right style="medium">
        <color rgb="FF000000"/>
      </right>
      <top style="medium">
        <color indexed="64"/>
      </top>
      <bottom/>
      <diagonal/>
    </border>
    <border>
      <left style="medium">
        <color rgb="FF000000"/>
      </left>
      <right style="thin">
        <color indexed="64"/>
      </right>
      <top style="thin">
        <color indexed="64"/>
      </top>
      <bottom/>
      <diagonal/>
    </border>
    <border>
      <left style="thin">
        <color rgb="FF000000"/>
      </left>
      <right style="thin">
        <color rgb="FF000000"/>
      </right>
      <top style="thin">
        <color rgb="FF000000"/>
      </top>
      <bottom style="medium">
        <color indexed="64"/>
      </bottom>
      <diagonal/>
    </border>
  </borders>
  <cellStyleXfs count="47">
    <xf numFmtId="0" fontId="0" fillId="0" borderId="0"/>
    <xf numFmtId="0" fontId="1" fillId="0" borderId="0"/>
    <xf numFmtId="0" fontId="2" fillId="0" borderId="0" applyNumberFormat="0" applyFill="0" applyBorder="0" applyProtection="0"/>
    <xf numFmtId="0" fontId="3" fillId="0" borderId="0"/>
    <xf numFmtId="0" fontId="4" fillId="0" borderId="0"/>
    <xf numFmtId="164" fontId="3" fillId="0" borderId="0" applyFont="0" applyFill="0" applyBorder="0" applyAlignment="0" applyProtection="0"/>
    <xf numFmtId="166" fontId="1" fillId="0" borderId="0" applyFon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1" fillId="0" borderId="0"/>
    <xf numFmtId="0" fontId="1" fillId="0" borderId="0"/>
    <xf numFmtId="0" fontId="3" fillId="0" borderId="0"/>
    <xf numFmtId="0" fontId="3" fillId="0" borderId="0"/>
    <xf numFmtId="0" fontId="3" fillId="0" borderId="0"/>
    <xf numFmtId="0" fontId="3" fillId="0" borderId="0"/>
    <xf numFmtId="0" fontId="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0" fontId="1" fillId="0" borderId="0"/>
    <xf numFmtId="9" fontId="3" fillId="0" borderId="0" applyFont="0" applyFill="0" applyBorder="0" applyAlignment="0" applyProtection="0"/>
    <xf numFmtId="9" fontId="3" fillId="0" borderId="0" applyFont="0" applyFill="0" applyBorder="0" applyAlignment="0" applyProtection="0"/>
    <xf numFmtId="0" fontId="2" fillId="0" borderId="0" applyNumberFormat="0" applyFill="0" applyBorder="0" applyProtection="0"/>
    <xf numFmtId="0" fontId="5" fillId="0" borderId="0" applyNumberFormat="0" applyFill="0" applyBorder="0" applyAlignment="0" applyProtection="0"/>
    <xf numFmtId="166" fontId="1" fillId="0" borderId="0" applyFont="0" applyFill="0" applyBorder="0" applyAlignment="0" applyProtection="0"/>
    <xf numFmtId="0" fontId="1" fillId="0" borderId="0"/>
    <xf numFmtId="0" fontId="4" fillId="0" borderId="0"/>
    <xf numFmtId="0" fontId="1" fillId="0" borderId="0"/>
    <xf numFmtId="0" fontId="1" fillId="0" borderId="0"/>
    <xf numFmtId="0" fontId="1" fillId="0" borderId="0"/>
    <xf numFmtId="0" fontId="7" fillId="0" borderId="0"/>
    <xf numFmtId="0" fontId="9" fillId="0" borderId="0" applyNumberFormat="0" applyFill="0" applyBorder="0" applyAlignment="0" applyProtection="0">
      <alignment vertical="top"/>
      <protection locked="0"/>
    </xf>
    <xf numFmtId="164" fontId="3" fillId="0" borderId="0" applyFont="0" applyFill="0" applyBorder="0" applyAlignment="0" applyProtection="0"/>
    <xf numFmtId="0" fontId="3" fillId="0" borderId="0"/>
    <xf numFmtId="164"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42" fontId="1" fillId="0" borderId="0" applyFont="0" applyFill="0" applyBorder="0" applyAlignment="0" applyProtection="0"/>
    <xf numFmtId="41" fontId="1" fillId="0" borderId="0" applyFont="0" applyFill="0" applyBorder="0" applyAlignment="0" applyProtection="0"/>
    <xf numFmtId="0" fontId="5" fillId="0" borderId="0" applyNumberFormat="0" applyFill="0" applyBorder="0" applyAlignment="0" applyProtection="0"/>
  </cellStyleXfs>
  <cellXfs count="582">
    <xf numFmtId="0" fontId="0" fillId="0" borderId="0" xfId="0"/>
    <xf numFmtId="0" fontId="11" fillId="0" borderId="0" xfId="0" applyFont="1"/>
    <xf numFmtId="0" fontId="11" fillId="2" borderId="1" xfId="1" applyFont="1" applyFill="1" applyBorder="1" applyAlignment="1">
      <alignment vertical="center" wrapText="1"/>
    </xf>
    <xf numFmtId="0" fontId="14" fillId="2" borderId="11" xfId="1" applyFont="1" applyFill="1" applyBorder="1" applyAlignment="1">
      <alignment vertical="center" wrapText="1"/>
    </xf>
    <xf numFmtId="0" fontId="14" fillId="2" borderId="4" xfId="1" applyFont="1" applyFill="1" applyBorder="1" applyAlignment="1">
      <alignment vertical="center" wrapText="1"/>
    </xf>
    <xf numFmtId="0" fontId="16" fillId="0" borderId="0" xfId="0" applyFont="1" applyAlignment="1">
      <alignment horizontal="left" vertical="center"/>
    </xf>
    <xf numFmtId="0" fontId="16" fillId="0" borderId="0" xfId="0" applyFont="1" applyAlignment="1">
      <alignment vertical="center"/>
    </xf>
    <xf numFmtId="0" fontId="11" fillId="0" borderId="0" xfId="0" applyFont="1" applyAlignment="1">
      <alignment vertical="center" wrapText="1"/>
    </xf>
    <xf numFmtId="0" fontId="11" fillId="0" borderId="0" xfId="0" applyFont="1" applyAlignment="1">
      <alignment vertical="center"/>
    </xf>
    <xf numFmtId="0" fontId="17" fillId="0" borderId="0" xfId="4" applyFont="1" applyAlignment="1">
      <alignment vertical="center"/>
    </xf>
    <xf numFmtId="0" fontId="14" fillId="0" borderId="0" xfId="4" applyFont="1" applyAlignment="1">
      <alignment vertical="center"/>
    </xf>
    <xf numFmtId="0" fontId="17" fillId="0" borderId="0" xfId="4" applyFont="1"/>
    <xf numFmtId="0" fontId="10" fillId="5" borderId="40" xfId="4" applyFont="1" applyFill="1" applyBorder="1" applyAlignment="1">
      <alignment horizontal="center" vertical="center"/>
    </xf>
    <xf numFmtId="0" fontId="10" fillId="5" borderId="45" xfId="4" applyFont="1" applyFill="1" applyBorder="1" applyAlignment="1">
      <alignment horizontal="center" vertical="center" wrapText="1"/>
    </xf>
    <xf numFmtId="0" fontId="10" fillId="5" borderId="38" xfId="4" applyFont="1" applyFill="1" applyBorder="1" applyAlignment="1">
      <alignment horizontal="center" vertical="center" wrapText="1"/>
    </xf>
    <xf numFmtId="0" fontId="10" fillId="5" borderId="40" xfId="4" applyFont="1" applyFill="1" applyBorder="1" applyAlignment="1">
      <alignment horizontal="center" vertical="center" wrapText="1"/>
    </xf>
    <xf numFmtId="0" fontId="12" fillId="5" borderId="24" xfId="4" applyFont="1" applyFill="1" applyBorder="1" applyAlignment="1">
      <alignment horizontal="center" vertical="center" wrapText="1"/>
    </xf>
    <xf numFmtId="0" fontId="10" fillId="3" borderId="44" xfId="4" applyFont="1" applyFill="1" applyBorder="1" applyAlignment="1">
      <alignment horizontal="left" vertical="center" wrapText="1"/>
    </xf>
    <xf numFmtId="167" fontId="17" fillId="0" borderId="20" xfId="6" applyNumberFormat="1" applyFont="1" applyBorder="1" applyAlignment="1">
      <alignment vertical="center"/>
    </xf>
    <xf numFmtId="167" fontId="17" fillId="0" borderId="2" xfId="6" applyNumberFormat="1" applyFont="1" applyBorder="1" applyAlignment="1">
      <alignment vertical="center"/>
    </xf>
    <xf numFmtId="167" fontId="17" fillId="0" borderId="30" xfId="6" applyNumberFormat="1" applyFont="1" applyBorder="1" applyAlignment="1">
      <alignment vertical="center"/>
    </xf>
    <xf numFmtId="167" fontId="14" fillId="0" borderId="44" xfId="6" applyNumberFormat="1" applyFont="1" applyBorder="1" applyAlignment="1">
      <alignment vertical="center"/>
    </xf>
    <xf numFmtId="0" fontId="17" fillId="0" borderId="47" xfId="4" applyFont="1" applyBorder="1" applyAlignment="1">
      <alignment vertical="center"/>
    </xf>
    <xf numFmtId="0" fontId="10" fillId="3" borderId="42" xfId="4" applyFont="1" applyFill="1" applyBorder="1" applyAlignment="1">
      <alignment horizontal="left" vertical="center" wrapText="1"/>
    </xf>
    <xf numFmtId="167" fontId="17" fillId="0" borderId="14" xfId="6" applyNumberFormat="1" applyFont="1" applyBorder="1" applyAlignment="1">
      <alignment vertical="center"/>
    </xf>
    <xf numFmtId="167" fontId="17" fillId="0" borderId="7" xfId="6" applyNumberFormat="1" applyFont="1" applyBorder="1" applyAlignment="1">
      <alignment vertical="center"/>
    </xf>
    <xf numFmtId="167" fontId="17" fillId="0" borderId="22" xfId="6" applyNumberFormat="1" applyFont="1" applyBorder="1" applyAlignment="1">
      <alignment vertical="center"/>
    </xf>
    <xf numFmtId="167" fontId="14" fillId="0" borderId="42" xfId="6" applyNumberFormat="1" applyFont="1" applyBorder="1" applyAlignment="1">
      <alignment vertical="center"/>
    </xf>
    <xf numFmtId="0" fontId="17" fillId="0" borderId="25" xfId="4" applyFont="1" applyBorder="1" applyAlignment="1">
      <alignment vertical="center"/>
    </xf>
    <xf numFmtId="0" fontId="10" fillId="3" borderId="42" xfId="4" applyFont="1" applyFill="1" applyBorder="1" applyAlignment="1">
      <alignment vertical="center" wrapText="1"/>
    </xf>
    <xf numFmtId="0" fontId="10" fillId="3" borderId="42" xfId="4" applyFont="1" applyFill="1" applyBorder="1" applyAlignment="1">
      <alignment vertical="center"/>
    </xf>
    <xf numFmtId="0" fontId="10" fillId="3" borderId="53" xfId="4" applyFont="1" applyFill="1" applyBorder="1" applyAlignment="1">
      <alignment horizontal="left" vertical="center"/>
    </xf>
    <xf numFmtId="167" fontId="17" fillId="0" borderId="48" xfId="6" applyNumberFormat="1" applyFont="1" applyBorder="1" applyAlignment="1">
      <alignment vertical="center"/>
    </xf>
    <xf numFmtId="167" fontId="17" fillId="0" borderId="34" xfId="6" applyNumberFormat="1" applyFont="1" applyBorder="1" applyAlignment="1">
      <alignment vertical="center"/>
    </xf>
    <xf numFmtId="167" fontId="17" fillId="0" borderId="35" xfId="6" applyNumberFormat="1" applyFont="1" applyBorder="1" applyAlignment="1">
      <alignment vertical="center"/>
    </xf>
    <xf numFmtId="167" fontId="14" fillId="0" borderId="53" xfId="6" applyNumberFormat="1" applyFont="1" applyBorder="1" applyAlignment="1">
      <alignment vertical="center"/>
    </xf>
    <xf numFmtId="0" fontId="10" fillId="5" borderId="49" xfId="4" applyFont="1" applyFill="1" applyBorder="1" applyAlignment="1">
      <alignment horizontal="left" vertical="center"/>
    </xf>
    <xf numFmtId="167" fontId="17" fillId="0" borderId="18" xfId="4" applyNumberFormat="1" applyFont="1" applyBorder="1" applyAlignment="1">
      <alignment vertical="center"/>
    </xf>
    <xf numFmtId="167" fontId="17" fillId="0" borderId="52" xfId="4" applyNumberFormat="1" applyFont="1" applyBorder="1" applyAlignment="1">
      <alignment vertical="center"/>
    </xf>
    <xf numFmtId="167" fontId="14" fillId="0" borderId="49" xfId="4" applyNumberFormat="1" applyFont="1" applyBorder="1" applyAlignment="1">
      <alignment vertical="center"/>
    </xf>
    <xf numFmtId="0" fontId="17" fillId="0" borderId="49" xfId="4" applyFont="1" applyBorder="1" applyAlignment="1">
      <alignment vertical="center"/>
    </xf>
    <xf numFmtId="0" fontId="19" fillId="0" borderId="0" xfId="4" applyFont="1" applyAlignment="1">
      <alignment vertical="center"/>
    </xf>
    <xf numFmtId="0" fontId="12" fillId="5" borderId="12" xfId="4" applyFont="1" applyFill="1" applyBorder="1" applyAlignment="1">
      <alignment horizontal="center" vertical="center"/>
    </xf>
    <xf numFmtId="0" fontId="10" fillId="5" borderId="61" xfId="4" applyFont="1" applyFill="1" applyBorder="1" applyAlignment="1">
      <alignment horizontal="center" vertical="center" wrapText="1"/>
    </xf>
    <xf numFmtId="0" fontId="10" fillId="5" borderId="62" xfId="4" applyFont="1" applyFill="1" applyBorder="1" applyAlignment="1">
      <alignment horizontal="center" vertical="center" wrapText="1"/>
    </xf>
    <xf numFmtId="0" fontId="10" fillId="5" borderId="63" xfId="4" applyFont="1" applyFill="1" applyBorder="1" applyAlignment="1">
      <alignment horizontal="center" vertical="center" wrapText="1"/>
    </xf>
    <xf numFmtId="0" fontId="10" fillId="5" borderId="64" xfId="4" applyFont="1" applyFill="1" applyBorder="1" applyAlignment="1">
      <alignment horizontal="center" vertical="center" wrapText="1"/>
    </xf>
    <xf numFmtId="0" fontId="10" fillId="5" borderId="24" xfId="4" applyFont="1" applyFill="1" applyBorder="1" applyAlignment="1">
      <alignment horizontal="center" vertical="center" wrapText="1"/>
    </xf>
    <xf numFmtId="0" fontId="12" fillId="5" borderId="24" xfId="4" applyFont="1" applyFill="1" applyBorder="1" applyAlignment="1">
      <alignment horizontal="center" vertical="center"/>
    </xf>
    <xf numFmtId="0" fontId="12" fillId="3" borderId="54" xfId="4" applyFont="1" applyFill="1" applyBorder="1" applyAlignment="1">
      <alignment horizontal="left" vertical="center"/>
    </xf>
    <xf numFmtId="167" fontId="17" fillId="0" borderId="65" xfId="6" applyNumberFormat="1" applyFont="1" applyBorder="1" applyAlignment="1">
      <alignment vertical="center"/>
    </xf>
    <xf numFmtId="167" fontId="17" fillId="0" borderId="66" xfId="6" applyNumberFormat="1" applyFont="1" applyBorder="1" applyAlignment="1">
      <alignment vertical="center"/>
    </xf>
    <xf numFmtId="167" fontId="14" fillId="0" borderId="55" xfId="6" applyNumberFormat="1" applyFont="1" applyBorder="1" applyAlignment="1">
      <alignment vertical="center"/>
    </xf>
    <xf numFmtId="0" fontId="17" fillId="0" borderId="55" xfId="4" applyFont="1" applyBorder="1" applyAlignment="1">
      <alignment vertical="center"/>
    </xf>
    <xf numFmtId="0" fontId="12" fillId="3" borderId="23" xfId="4" applyFont="1" applyFill="1" applyBorder="1" applyAlignment="1">
      <alignment horizontal="left" vertical="center"/>
    </xf>
    <xf numFmtId="167" fontId="17" fillId="0" borderId="67" xfId="6" applyNumberFormat="1" applyFont="1" applyBorder="1" applyAlignment="1">
      <alignment vertical="center"/>
    </xf>
    <xf numFmtId="167" fontId="17" fillId="0" borderId="68" xfId="6" applyNumberFormat="1" applyFont="1" applyBorder="1" applyAlignment="1">
      <alignment vertical="center"/>
    </xf>
    <xf numFmtId="167" fontId="14" fillId="0" borderId="43" xfId="6" applyNumberFormat="1" applyFont="1" applyBorder="1" applyAlignment="1">
      <alignment vertical="center"/>
    </xf>
    <xf numFmtId="0" fontId="17" fillId="0" borderId="43" xfId="4" applyFont="1" applyBorder="1" applyAlignment="1">
      <alignment vertical="center"/>
    </xf>
    <xf numFmtId="0" fontId="12" fillId="3" borderId="56" xfId="4" applyFont="1" applyFill="1" applyBorder="1" applyAlignment="1">
      <alignment horizontal="left" vertical="center"/>
    </xf>
    <xf numFmtId="167" fontId="17" fillId="0" borderId="69" xfId="6" applyNumberFormat="1" applyFont="1" applyBorder="1" applyAlignment="1">
      <alignment vertical="center"/>
    </xf>
    <xf numFmtId="167" fontId="17" fillId="0" borderId="70" xfId="6" applyNumberFormat="1" applyFont="1" applyBorder="1" applyAlignment="1">
      <alignment vertical="center"/>
    </xf>
    <xf numFmtId="167" fontId="17" fillId="0" borderId="71" xfId="6" applyNumberFormat="1" applyFont="1" applyBorder="1" applyAlignment="1">
      <alignment vertical="center"/>
    </xf>
    <xf numFmtId="167" fontId="14" fillId="0" borderId="57" xfId="6" applyNumberFormat="1" applyFont="1" applyBorder="1" applyAlignment="1">
      <alignment vertical="center"/>
    </xf>
    <xf numFmtId="0" fontId="12" fillId="5" borderId="49" xfId="4" applyFont="1" applyFill="1" applyBorder="1" applyAlignment="1">
      <alignment horizontal="left" vertical="center"/>
    </xf>
    <xf numFmtId="167" fontId="17" fillId="0" borderId="41" xfId="4" applyNumberFormat="1" applyFont="1" applyBorder="1" applyAlignment="1">
      <alignment vertical="center"/>
    </xf>
    <xf numFmtId="167" fontId="17" fillId="0" borderId="31" xfId="4" applyNumberFormat="1" applyFont="1" applyBorder="1" applyAlignment="1">
      <alignment vertical="center"/>
    </xf>
    <xf numFmtId="167" fontId="17" fillId="0" borderId="51" xfId="4" applyNumberFormat="1" applyFont="1" applyBorder="1" applyAlignment="1">
      <alignment vertical="center"/>
    </xf>
    <xf numFmtId="0" fontId="17" fillId="6" borderId="49" xfId="4" applyFont="1" applyFill="1" applyBorder="1" applyAlignment="1">
      <alignment vertical="center"/>
    </xf>
    <xf numFmtId="0" fontId="12" fillId="5" borderId="0" xfId="4" applyFont="1" applyFill="1" applyAlignment="1">
      <alignment horizontal="left" vertical="center"/>
    </xf>
    <xf numFmtId="167" fontId="17" fillId="0" borderId="0" xfId="4" applyNumberFormat="1" applyFont="1" applyAlignment="1">
      <alignment vertical="center"/>
    </xf>
    <xf numFmtId="167" fontId="14" fillId="0" borderId="0" xfId="4" applyNumberFormat="1" applyFont="1" applyAlignment="1">
      <alignment vertical="center"/>
    </xf>
    <xf numFmtId="0" fontId="17" fillId="6" borderId="0" xfId="4" applyFont="1" applyFill="1" applyAlignment="1">
      <alignment vertical="center"/>
    </xf>
    <xf numFmtId="0" fontId="10" fillId="5" borderId="2" xfId="4" applyFont="1" applyFill="1" applyBorder="1" applyAlignment="1">
      <alignment horizontal="center" vertical="center" wrapText="1"/>
    </xf>
    <xf numFmtId="0" fontId="12" fillId="5" borderId="3" xfId="4" applyFont="1" applyFill="1" applyBorder="1" applyAlignment="1">
      <alignment horizontal="center" vertical="center"/>
    </xf>
    <xf numFmtId="167" fontId="17" fillId="0" borderId="5" xfId="4" applyNumberFormat="1" applyFont="1" applyBorder="1" applyAlignment="1">
      <alignment vertical="center"/>
    </xf>
    <xf numFmtId="0" fontId="12" fillId="5" borderId="0" xfId="4" applyFont="1" applyFill="1" applyAlignment="1">
      <alignment horizontal="center" vertical="center"/>
    </xf>
    <xf numFmtId="0" fontId="11" fillId="0" borderId="0" xfId="0" applyFont="1" applyProtection="1">
      <protection locked="0"/>
    </xf>
    <xf numFmtId="0" fontId="11" fillId="0" borderId="7" xfId="0" applyFont="1" applyBorder="1" applyAlignment="1" applyProtection="1">
      <alignment horizontal="left" vertical="center" wrapText="1"/>
      <protection locked="0"/>
    </xf>
    <xf numFmtId="0" fontId="11" fillId="0" borderId="7" xfId="0" applyFont="1" applyBorder="1" applyAlignment="1" applyProtection="1">
      <alignment horizontal="left" vertical="center"/>
      <protection locked="0"/>
    </xf>
    <xf numFmtId="0" fontId="13" fillId="0" borderId="0" xfId="0" applyFont="1" applyAlignment="1">
      <alignment vertical="center" wrapText="1"/>
    </xf>
    <xf numFmtId="0" fontId="13" fillId="0" borderId="0" xfId="0" applyFont="1" applyAlignment="1">
      <alignment horizontal="center" vertical="center"/>
    </xf>
    <xf numFmtId="0" fontId="12" fillId="0" borderId="0" xfId="0" applyFont="1" applyAlignment="1">
      <alignment horizontal="center" vertical="center"/>
    </xf>
    <xf numFmtId="0" fontId="14" fillId="0" borderId="7" xfId="0" applyFont="1" applyBorder="1" applyAlignment="1">
      <alignment horizontal="center" vertical="center" wrapText="1"/>
    </xf>
    <xf numFmtId="0" fontId="14" fillId="0" borderId="0" xfId="15" applyFont="1" applyAlignment="1">
      <alignment vertical="center"/>
    </xf>
    <xf numFmtId="0" fontId="12" fillId="2" borderId="7" xfId="0" applyFont="1" applyFill="1" applyBorder="1" applyAlignment="1" applyProtection="1">
      <alignment horizontal="center" vertical="center" wrapText="1"/>
      <protection locked="0"/>
    </xf>
    <xf numFmtId="0" fontId="11" fillId="0" borderId="0" xfId="0" applyFont="1" applyAlignment="1" applyProtection="1">
      <alignment horizontal="left" vertical="center" wrapText="1"/>
      <protection locked="0"/>
    </xf>
    <xf numFmtId="0" fontId="11" fillId="2" borderId="7" xfId="0" applyFont="1" applyFill="1" applyBorder="1" applyAlignment="1" applyProtection="1">
      <alignment vertical="center" wrapText="1"/>
      <protection locked="0"/>
    </xf>
    <xf numFmtId="0" fontId="14" fillId="6" borderId="0" xfId="0" applyFont="1" applyFill="1" applyAlignment="1" applyProtection="1">
      <alignment vertical="center" wrapText="1"/>
      <protection locked="0"/>
    </xf>
    <xf numFmtId="0" fontId="11" fillId="6" borderId="0" xfId="0" applyFont="1" applyFill="1" applyAlignment="1">
      <alignment horizontal="left" vertical="center" wrapText="1"/>
    </xf>
    <xf numFmtId="0" fontId="14" fillId="6" borderId="0" xfId="0" applyFont="1" applyFill="1" applyAlignment="1" applyProtection="1">
      <alignment horizontal="left" vertical="center" wrapText="1"/>
      <protection locked="0"/>
    </xf>
    <xf numFmtId="0" fontId="14" fillId="6" borderId="0" xfId="0" applyFont="1" applyFill="1" applyAlignment="1" applyProtection="1">
      <alignment horizontal="center" vertical="center" wrapText="1"/>
      <protection locked="0"/>
    </xf>
    <xf numFmtId="0" fontId="11" fillId="6" borderId="0" xfId="0" applyFont="1" applyFill="1" applyAlignment="1" applyProtection="1">
      <alignment vertical="center" wrapText="1"/>
      <protection locked="0"/>
    </xf>
    <xf numFmtId="16" fontId="11" fillId="0" borderId="0" xfId="0" applyNumberFormat="1" applyFont="1" applyProtection="1">
      <protection locked="0"/>
    </xf>
    <xf numFmtId="0" fontId="14" fillId="0" borderId="0" xfId="0" applyFont="1" applyAlignment="1" applyProtection="1">
      <alignment horizontal="left" vertical="center"/>
      <protection locked="0"/>
    </xf>
    <xf numFmtId="0" fontId="28" fillId="0" borderId="0" xfId="0" applyFont="1" applyAlignment="1">
      <alignment horizontal="center" vertical="top"/>
    </xf>
    <xf numFmtId="0" fontId="28" fillId="0" borderId="0" xfId="0" applyFont="1" applyAlignment="1">
      <alignment horizontal="left" vertical="top"/>
    </xf>
    <xf numFmtId="0" fontId="11" fillId="0" borderId="0" xfId="0" applyFont="1" applyAlignment="1">
      <alignment horizontal="center" vertical="center"/>
    </xf>
    <xf numFmtId="0" fontId="14" fillId="0" borderId="0" xfId="0" applyFont="1"/>
    <xf numFmtId="0" fontId="14" fillId="0" borderId="0" xfId="0" applyFont="1" applyAlignment="1">
      <alignment horizontal="center" vertical="top"/>
    </xf>
    <xf numFmtId="14" fontId="11" fillId="0" borderId="7" xfId="0" applyNumberFormat="1" applyFont="1" applyBorder="1" applyAlignment="1">
      <alignment horizontal="center" vertical="center" wrapText="1"/>
    </xf>
    <xf numFmtId="0" fontId="11" fillId="0" borderId="7" xfId="0" applyFont="1" applyBorder="1" applyAlignment="1">
      <alignment vertical="center" wrapText="1"/>
    </xf>
    <xf numFmtId="0" fontId="29" fillId="0" borderId="0" xfId="0" applyFont="1"/>
    <xf numFmtId="0" fontId="29" fillId="0" borderId="0" xfId="0" applyFont="1" applyAlignment="1">
      <alignment horizontal="center"/>
    </xf>
    <xf numFmtId="0" fontId="29" fillId="0" borderId="0" xfId="0" applyFont="1" applyAlignment="1">
      <alignment horizontal="center" vertical="top" wrapText="1"/>
    </xf>
    <xf numFmtId="0" fontId="29" fillId="0" borderId="0" xfId="0" applyFont="1" applyAlignment="1">
      <alignment horizontal="left" vertical="top" wrapText="1"/>
    </xf>
    <xf numFmtId="0" fontId="29" fillId="0" borderId="0" xfId="0" applyFont="1" applyAlignment="1">
      <alignment horizontal="left" vertical="top"/>
    </xf>
    <xf numFmtId="0" fontId="31" fillId="6" borderId="0" xfId="0" applyFont="1" applyFill="1"/>
    <xf numFmtId="0" fontId="31" fillId="6" borderId="0" xfId="0" applyFont="1" applyFill="1" applyAlignment="1">
      <alignment horizontal="center" vertical="top"/>
    </xf>
    <xf numFmtId="9" fontId="10" fillId="6" borderId="0" xfId="43" applyFont="1" applyFill="1" applyBorder="1" applyAlignment="1">
      <alignment horizontal="left" vertical="center"/>
    </xf>
    <xf numFmtId="14" fontId="14" fillId="6" borderId="0" xfId="0" applyNumberFormat="1" applyFont="1" applyFill="1" applyAlignment="1">
      <alignment horizontal="left" vertical="center"/>
    </xf>
    <xf numFmtId="0" fontId="13" fillId="0" borderId="0" xfId="0" applyFont="1" applyAlignment="1">
      <alignment horizontal="left" vertical="center"/>
    </xf>
    <xf numFmtId="0" fontId="13" fillId="0" borderId="0" xfId="0" applyFont="1"/>
    <xf numFmtId="0" fontId="11" fillId="0" borderId="0" xfId="0" applyFont="1" applyAlignment="1">
      <alignment horizontal="left"/>
    </xf>
    <xf numFmtId="0" fontId="16" fillId="0" borderId="0" xfId="0" applyFont="1" applyAlignment="1" applyProtection="1">
      <alignment vertical="center"/>
      <protection locked="0"/>
    </xf>
    <xf numFmtId="0" fontId="13" fillId="2" borderId="34" xfId="0" applyFont="1" applyFill="1" applyBorder="1" applyAlignment="1">
      <alignment horizontal="center" vertical="center" wrapText="1"/>
    </xf>
    <xf numFmtId="0" fontId="10" fillId="2" borderId="5" xfId="1" applyFont="1" applyFill="1" applyBorder="1" applyAlignment="1" applyProtection="1">
      <alignment horizontal="center" vertical="center" wrapText="1"/>
      <protection locked="0"/>
    </xf>
    <xf numFmtId="0" fontId="10" fillId="2" borderId="6" xfId="1" applyFont="1" applyFill="1" applyBorder="1" applyAlignment="1" applyProtection="1">
      <alignment horizontal="center" vertical="center" wrapText="1"/>
      <protection locked="0"/>
    </xf>
    <xf numFmtId="0" fontId="11" fillId="0" borderId="3" xfId="0" applyFont="1" applyBorder="1" applyAlignment="1" applyProtection="1">
      <alignment horizontal="left" vertical="center"/>
      <protection locked="0"/>
    </xf>
    <xf numFmtId="0" fontId="12" fillId="9" borderId="10" xfId="0" applyFont="1" applyFill="1" applyBorder="1" applyAlignment="1">
      <alignment horizontal="center" vertical="center" wrapText="1"/>
    </xf>
    <xf numFmtId="0" fontId="11" fillId="0" borderId="9" xfId="0" applyFont="1" applyBorder="1" applyAlignment="1" applyProtection="1">
      <alignment horizontal="left" vertical="center"/>
      <protection locked="0"/>
    </xf>
    <xf numFmtId="0" fontId="12" fillId="9" borderId="6" xfId="0" applyFont="1" applyFill="1" applyBorder="1" applyAlignment="1">
      <alignment horizontal="center" vertical="center" wrapText="1"/>
    </xf>
    <xf numFmtId="0" fontId="11" fillId="0" borderId="0" xfId="0" applyFont="1" applyAlignment="1" applyProtection="1">
      <alignment horizontal="left"/>
      <protection locked="0"/>
    </xf>
    <xf numFmtId="0" fontId="11" fillId="0" borderId="0" xfId="0" applyFont="1" applyAlignment="1" applyProtection="1">
      <alignment horizontal="center"/>
      <protection locked="0"/>
    </xf>
    <xf numFmtId="0" fontId="11" fillId="0" borderId="60" xfId="0" applyFont="1" applyBorder="1" applyProtection="1">
      <protection locked="0"/>
    </xf>
    <xf numFmtId="0" fontId="11" fillId="0" borderId="8" xfId="0" applyFont="1" applyBorder="1" applyProtection="1">
      <protection locked="0"/>
    </xf>
    <xf numFmtId="0" fontId="11" fillId="0" borderId="9" xfId="0" applyFont="1" applyBorder="1" applyAlignment="1" applyProtection="1">
      <alignment horizontal="center"/>
      <protection locked="0"/>
    </xf>
    <xf numFmtId="0" fontId="11" fillId="0" borderId="10" xfId="0" applyFont="1" applyBorder="1" applyAlignment="1" applyProtection="1">
      <alignment horizontal="center"/>
      <protection locked="0"/>
    </xf>
    <xf numFmtId="0" fontId="11" fillId="0" borderId="27" xfId="0" applyFont="1" applyBorder="1" applyProtection="1">
      <protection locked="0"/>
    </xf>
    <xf numFmtId="0" fontId="11" fillId="0" borderId="5" xfId="0" applyFont="1" applyBorder="1" applyProtection="1">
      <protection locked="0"/>
    </xf>
    <xf numFmtId="0" fontId="11" fillId="0" borderId="6" xfId="0" applyFont="1" applyBorder="1" applyProtection="1">
      <protection locked="0"/>
    </xf>
    <xf numFmtId="0" fontId="13" fillId="0" borderId="0" xfId="0" applyFont="1" applyProtection="1">
      <protection locked="0"/>
    </xf>
    <xf numFmtId="0" fontId="11" fillId="0" borderId="0" xfId="0" applyFont="1" applyAlignment="1">
      <alignment horizontal="center"/>
    </xf>
    <xf numFmtId="0" fontId="11" fillId="0" borderId="0" xfId="0" applyFont="1" applyAlignment="1">
      <alignment horizontal="left" vertical="center"/>
    </xf>
    <xf numFmtId="0" fontId="13" fillId="0" borderId="7" xfId="0" applyFont="1" applyBorder="1" applyAlignment="1">
      <alignment vertical="center" wrapText="1"/>
    </xf>
    <xf numFmtId="0" fontId="10" fillId="0" borderId="7" xfId="0" applyFont="1" applyBorder="1" applyAlignment="1">
      <alignment horizontal="left" vertical="center"/>
    </xf>
    <xf numFmtId="0" fontId="10" fillId="2" borderId="72" xfId="0" applyFont="1" applyFill="1" applyBorder="1" applyAlignment="1">
      <alignment vertical="center" wrapText="1"/>
    </xf>
    <xf numFmtId="0" fontId="10" fillId="2" borderId="31" xfId="0" applyFont="1" applyFill="1" applyBorder="1" applyAlignment="1">
      <alignment horizontal="center" vertical="center" wrapText="1"/>
    </xf>
    <xf numFmtId="0" fontId="10" fillId="2" borderId="51" xfId="0" applyFont="1" applyFill="1" applyBorder="1" applyAlignment="1">
      <alignment horizontal="center" vertical="center" wrapText="1"/>
    </xf>
    <xf numFmtId="0" fontId="10" fillId="2" borderId="32" xfId="0" applyFont="1" applyFill="1" applyBorder="1" applyAlignment="1">
      <alignment horizontal="center" vertical="center" wrapText="1"/>
    </xf>
    <xf numFmtId="0" fontId="10" fillId="2" borderId="59" xfId="1" applyFont="1" applyFill="1" applyBorder="1" applyAlignment="1" applyProtection="1">
      <alignment horizontal="center" vertical="center" wrapText="1"/>
      <protection locked="0"/>
    </xf>
    <xf numFmtId="0" fontId="10" fillId="2" borderId="80" xfId="1" applyFont="1" applyFill="1" applyBorder="1" applyAlignment="1" applyProtection="1">
      <alignment horizontal="center" vertical="center" wrapText="1"/>
      <protection locked="0"/>
    </xf>
    <xf numFmtId="0" fontId="12" fillId="9" borderId="9" xfId="0" applyFont="1" applyFill="1" applyBorder="1" applyAlignment="1">
      <alignment horizontal="center" vertical="center" wrapText="1"/>
    </xf>
    <xf numFmtId="0" fontId="13" fillId="2" borderId="18" xfId="0" applyFont="1" applyFill="1" applyBorder="1" applyAlignment="1">
      <alignment horizontal="center" vertical="center" wrapText="1"/>
    </xf>
    <xf numFmtId="0" fontId="13" fillId="2" borderId="18" xfId="0" applyFont="1" applyFill="1" applyBorder="1" applyAlignment="1">
      <alignment vertical="center" wrapText="1"/>
    </xf>
    <xf numFmtId="0" fontId="13" fillId="2" borderId="18" xfId="0" applyFont="1" applyFill="1" applyBorder="1" applyAlignment="1">
      <alignment horizontal="left" vertical="center" wrapText="1"/>
    </xf>
    <xf numFmtId="0" fontId="13" fillId="2" borderId="17" xfId="0" applyFont="1" applyFill="1" applyBorder="1" applyAlignment="1">
      <alignment vertical="center" wrapText="1"/>
    </xf>
    <xf numFmtId="0" fontId="11" fillId="0" borderId="32" xfId="0" applyFont="1" applyBorder="1" applyAlignment="1" applyProtection="1">
      <alignment horizontal="left" vertical="center"/>
      <protection locked="0"/>
    </xf>
    <xf numFmtId="0" fontId="17" fillId="9" borderId="7" xfId="0" applyFont="1" applyFill="1" applyBorder="1" applyAlignment="1">
      <alignment horizontal="left" vertical="center" wrapText="1"/>
    </xf>
    <xf numFmtId="0" fontId="13" fillId="2" borderId="7" xfId="0" applyFont="1" applyFill="1" applyBorder="1" applyAlignment="1">
      <alignment horizontal="center" vertical="center" wrapText="1"/>
    </xf>
    <xf numFmtId="0" fontId="12" fillId="2" borderId="7" xfId="0" applyFont="1" applyFill="1" applyBorder="1" applyAlignment="1">
      <alignment horizontal="center" vertical="center" wrapText="1"/>
    </xf>
    <xf numFmtId="0" fontId="14" fillId="9" borderId="76" xfId="0" applyFont="1" applyFill="1" applyBorder="1" applyAlignment="1">
      <alignment vertical="center" wrapText="1"/>
    </xf>
    <xf numFmtId="0" fontId="14" fillId="9" borderId="76" xfId="0" applyFont="1" applyFill="1" applyBorder="1" applyAlignment="1">
      <alignment horizontal="center" vertical="center" wrapText="1"/>
    </xf>
    <xf numFmtId="0" fontId="17" fillId="10" borderId="7" xfId="0" applyFont="1" applyFill="1" applyBorder="1" applyAlignment="1">
      <alignment horizontal="center" vertical="center" wrapText="1"/>
    </xf>
    <xf numFmtId="0" fontId="14" fillId="9" borderId="73" xfId="0" applyFont="1" applyFill="1" applyBorder="1" applyAlignment="1">
      <alignment vertical="center" wrapText="1"/>
    </xf>
    <xf numFmtId="0" fontId="14" fillId="9" borderId="73" xfId="0" applyFont="1" applyFill="1" applyBorder="1" applyAlignment="1">
      <alignment horizontal="center" vertical="center" wrapText="1"/>
    </xf>
    <xf numFmtId="0" fontId="11" fillId="9" borderId="73" xfId="0" applyFont="1" applyFill="1" applyBorder="1" applyAlignment="1">
      <alignment vertical="center" wrapText="1"/>
    </xf>
    <xf numFmtId="0" fontId="11" fillId="9" borderId="73" xfId="0" applyFont="1" applyFill="1" applyBorder="1" applyAlignment="1">
      <alignment horizontal="center" vertical="center" wrapText="1"/>
    </xf>
    <xf numFmtId="0" fontId="17" fillId="9" borderId="73" xfId="0" applyFont="1" applyFill="1" applyBorder="1" applyAlignment="1">
      <alignment horizontal="center" vertical="top" wrapText="1"/>
    </xf>
    <xf numFmtId="0" fontId="17" fillId="9" borderId="7" xfId="0" applyFont="1" applyFill="1" applyBorder="1" applyAlignment="1">
      <alignment horizontal="center" vertical="center" wrapText="1"/>
    </xf>
    <xf numFmtId="0" fontId="17" fillId="9" borderId="7" xfId="0" applyFont="1" applyFill="1" applyBorder="1" applyAlignment="1">
      <alignment vertical="center" wrapText="1"/>
    </xf>
    <xf numFmtId="0" fontId="17" fillId="9" borderId="5" xfId="0" applyFont="1" applyFill="1" applyBorder="1" applyAlignment="1">
      <alignment horizontal="center" vertical="center" wrapText="1"/>
    </xf>
    <xf numFmtId="0" fontId="17" fillId="9" borderId="5" xfId="0" applyFont="1" applyFill="1" applyBorder="1" applyAlignment="1">
      <alignment vertical="center" wrapText="1"/>
    </xf>
    <xf numFmtId="0" fontId="17" fillId="9" borderId="77" xfId="0" applyFont="1" applyFill="1" applyBorder="1" applyAlignment="1">
      <alignment horizontal="left" vertical="center" wrapText="1"/>
    </xf>
    <xf numFmtId="0" fontId="17" fillId="9" borderId="83" xfId="0" applyFont="1" applyFill="1" applyBorder="1" applyAlignment="1">
      <alignment horizontal="left" vertical="center" wrapText="1"/>
    </xf>
    <xf numFmtId="0" fontId="14" fillId="9" borderId="75" xfId="0" applyFont="1" applyFill="1" applyBorder="1" applyAlignment="1">
      <alignment horizontal="left" vertical="center" wrapText="1"/>
    </xf>
    <xf numFmtId="0" fontId="14" fillId="9" borderId="74" xfId="0" applyFont="1" applyFill="1" applyBorder="1" applyAlignment="1">
      <alignment horizontal="left" vertical="center" wrapText="1"/>
    </xf>
    <xf numFmtId="0" fontId="11" fillId="9" borderId="74" xfId="0" applyFont="1" applyFill="1" applyBorder="1" applyAlignment="1">
      <alignment horizontal="left" vertical="center" wrapText="1"/>
    </xf>
    <xf numFmtId="0" fontId="17" fillId="9" borderId="14" xfId="0" applyFont="1" applyFill="1" applyBorder="1" applyAlignment="1">
      <alignment vertical="center" wrapText="1"/>
    </xf>
    <xf numFmtId="0" fontId="17" fillId="9" borderId="27" xfId="0" applyFont="1" applyFill="1" applyBorder="1" applyAlignment="1">
      <alignment vertical="center" wrapText="1"/>
    </xf>
    <xf numFmtId="0" fontId="14" fillId="9" borderId="7" xfId="0" applyFont="1" applyFill="1" applyBorder="1" applyAlignment="1">
      <alignment horizontal="left" vertical="center" wrapText="1"/>
    </xf>
    <xf numFmtId="0" fontId="14" fillId="9" borderId="7" xfId="0" applyFont="1" applyFill="1" applyBorder="1" applyAlignment="1">
      <alignment vertical="center" wrapText="1"/>
    </xf>
    <xf numFmtId="0" fontId="14" fillId="9" borderId="7" xfId="0" applyFont="1" applyFill="1" applyBorder="1" applyAlignment="1">
      <alignment horizontal="center" vertical="center"/>
    </xf>
    <xf numFmtId="0" fontId="11" fillId="9" borderId="7" xfId="0" applyFont="1" applyFill="1" applyBorder="1" applyAlignment="1">
      <alignment horizontal="center" vertical="center"/>
    </xf>
    <xf numFmtId="0" fontId="11" fillId="9" borderId="7" xfId="0" applyFont="1" applyFill="1" applyBorder="1" applyAlignment="1">
      <alignment vertical="center" wrapText="1"/>
    </xf>
    <xf numFmtId="0" fontId="11" fillId="9" borderId="7" xfId="0" applyFont="1" applyFill="1" applyBorder="1" applyAlignment="1">
      <alignment horizontal="center" vertical="center" wrapText="1"/>
    </xf>
    <xf numFmtId="0" fontId="14" fillId="9" borderId="7" xfId="0" applyFont="1" applyFill="1" applyBorder="1" applyAlignment="1">
      <alignment horizontal="center" vertical="center" wrapText="1"/>
    </xf>
    <xf numFmtId="0" fontId="17" fillId="9" borderId="7" xfId="0" applyFont="1" applyFill="1" applyBorder="1" applyAlignment="1">
      <alignment horizontal="center" vertical="center"/>
    </xf>
    <xf numFmtId="0" fontId="11" fillId="9" borderId="7" xfId="0" applyFont="1" applyFill="1" applyBorder="1" applyAlignment="1">
      <alignment horizontal="left" vertical="center" wrapText="1"/>
    </xf>
    <xf numFmtId="0" fontId="14" fillId="9" borderId="8" xfId="0" applyFont="1" applyFill="1" applyBorder="1" applyAlignment="1">
      <alignment horizontal="left" vertical="center" wrapText="1"/>
    </xf>
    <xf numFmtId="0" fontId="14" fillId="9" borderId="8" xfId="0" applyFont="1" applyFill="1" applyBorder="1" applyAlignment="1">
      <alignment vertical="center" wrapText="1"/>
    </xf>
    <xf numFmtId="0" fontId="17" fillId="10" borderId="8" xfId="0" applyFont="1" applyFill="1" applyBorder="1" applyAlignment="1">
      <alignment horizontal="center" vertical="center" wrapText="1"/>
    </xf>
    <xf numFmtId="0" fontId="14" fillId="9" borderId="8" xfId="0" applyFont="1" applyFill="1" applyBorder="1" applyAlignment="1">
      <alignment horizontal="center" vertical="center"/>
    </xf>
    <xf numFmtId="0" fontId="13" fillId="2" borderId="21" xfId="0" applyFont="1" applyFill="1" applyBorder="1" applyAlignment="1">
      <alignment horizontal="center" vertical="center" wrapText="1"/>
    </xf>
    <xf numFmtId="14" fontId="11" fillId="0" borderId="10" xfId="0" applyNumberFormat="1" applyFont="1" applyBorder="1" applyAlignment="1">
      <alignment horizontal="left" vertical="center" wrapText="1"/>
    </xf>
    <xf numFmtId="14" fontId="11" fillId="0" borderId="8" xfId="0" applyNumberFormat="1" applyFont="1" applyBorder="1" applyAlignment="1">
      <alignment horizontal="center" vertical="center" wrapText="1"/>
    </xf>
    <xf numFmtId="14" fontId="11" fillId="0" borderId="9" xfId="0" applyNumberFormat="1" applyFont="1" applyBorder="1" applyAlignment="1">
      <alignment horizontal="left" vertical="center" wrapText="1"/>
    </xf>
    <xf numFmtId="0" fontId="13" fillId="2" borderId="16" xfId="0" applyFont="1" applyFill="1" applyBorder="1" applyAlignment="1">
      <alignment horizontal="center" vertical="center" wrapText="1"/>
    </xf>
    <xf numFmtId="0" fontId="13" fillId="2" borderId="17" xfId="0" applyFont="1" applyFill="1" applyBorder="1" applyAlignment="1">
      <alignment horizontal="center" vertical="center" wrapText="1"/>
    </xf>
    <xf numFmtId="14" fontId="11" fillId="9" borderId="8" xfId="0" applyNumberFormat="1" applyFont="1" applyFill="1" applyBorder="1" applyAlignment="1">
      <alignment horizontal="center" vertical="center" wrapText="1"/>
    </xf>
    <xf numFmtId="14" fontId="11" fillId="9" borderId="7" xfId="0" applyNumberFormat="1" applyFont="1" applyFill="1" applyBorder="1" applyAlignment="1">
      <alignment horizontal="center" vertical="center" wrapText="1"/>
    </xf>
    <xf numFmtId="14" fontId="11" fillId="9" borderId="5" xfId="0" applyNumberFormat="1" applyFont="1" applyFill="1" applyBorder="1" applyAlignment="1">
      <alignment horizontal="center" vertical="center" wrapText="1"/>
    </xf>
    <xf numFmtId="0" fontId="14" fillId="9" borderId="7" xfId="0" applyFont="1" applyFill="1" applyBorder="1" applyAlignment="1" applyProtection="1">
      <alignment vertical="center" wrapText="1"/>
      <protection locked="0"/>
    </xf>
    <xf numFmtId="0" fontId="11" fillId="0" borderId="7" xfId="0" applyFont="1" applyBorder="1" applyAlignment="1">
      <alignment horizontal="left" vertical="center"/>
    </xf>
    <xf numFmtId="0" fontId="13" fillId="2" borderId="7" xfId="0" applyFont="1" applyFill="1" applyBorder="1" applyAlignment="1">
      <alignment vertical="center" wrapText="1"/>
    </xf>
    <xf numFmtId="0" fontId="11" fillId="2" borderId="34" xfId="0" applyFont="1" applyFill="1" applyBorder="1" applyAlignment="1">
      <alignment horizontal="center" vertical="center" wrapText="1"/>
    </xf>
    <xf numFmtId="0" fontId="17" fillId="0" borderId="26" xfId="4" applyFont="1" applyBorder="1" applyAlignment="1">
      <alignment vertical="center" wrapText="1"/>
    </xf>
    <xf numFmtId="0" fontId="17" fillId="0" borderId="57" xfId="4" applyFont="1" applyBorder="1" applyAlignment="1">
      <alignment vertical="center" wrapText="1"/>
    </xf>
    <xf numFmtId="0" fontId="17" fillId="6" borderId="6" xfId="4" applyFont="1" applyFill="1" applyBorder="1" applyAlignment="1">
      <alignment vertical="center" wrapText="1"/>
    </xf>
    <xf numFmtId="42" fontId="13" fillId="0" borderId="7" xfId="44" applyFont="1" applyBorder="1" applyAlignment="1">
      <alignment vertical="center" wrapText="1"/>
    </xf>
    <xf numFmtId="42" fontId="14" fillId="0" borderId="22" xfId="44" applyFont="1" applyBorder="1" applyAlignment="1">
      <alignment horizontal="center" vertical="center"/>
    </xf>
    <xf numFmtId="0" fontId="11" fillId="2" borderId="50" xfId="0" applyFont="1" applyFill="1" applyBorder="1" applyAlignment="1">
      <alignment horizontal="center" vertical="center" wrapText="1"/>
    </xf>
    <xf numFmtId="0" fontId="11" fillId="0" borderId="0" xfId="0" applyFont="1" applyAlignment="1">
      <alignment horizontal="left" indent="1"/>
    </xf>
    <xf numFmtId="0" fontId="17" fillId="0" borderId="0" xfId="0" applyFont="1" applyAlignment="1">
      <alignment horizontal="center" vertical="center"/>
    </xf>
    <xf numFmtId="0" fontId="17" fillId="0" borderId="60" xfId="0" applyFont="1" applyBorder="1" applyAlignment="1">
      <alignment horizontal="center" vertical="center" wrapText="1"/>
    </xf>
    <xf numFmtId="0" fontId="11" fillId="0" borderId="0" xfId="0" applyFont="1" applyAlignment="1" applyProtection="1">
      <alignment horizontal="center" vertical="center"/>
      <protection locked="0"/>
    </xf>
    <xf numFmtId="0" fontId="12" fillId="11" borderId="95" xfId="0" applyFont="1" applyFill="1" applyBorder="1" applyAlignment="1">
      <alignment horizontal="center" vertical="center" wrapText="1"/>
    </xf>
    <xf numFmtId="0" fontId="10" fillId="2" borderId="84" xfId="1" applyFont="1" applyFill="1" applyBorder="1" applyAlignment="1" applyProtection="1">
      <alignment horizontal="center" vertical="center" wrapText="1"/>
      <protection locked="0"/>
    </xf>
    <xf numFmtId="0" fontId="17" fillId="0" borderId="8" xfId="0" applyFont="1" applyBorder="1" applyAlignment="1">
      <alignment horizontal="center" vertical="center" wrapText="1"/>
    </xf>
    <xf numFmtId="0" fontId="17" fillId="0" borderId="60" xfId="0" applyFont="1" applyBorder="1" applyAlignment="1">
      <alignment horizontal="center" vertical="center"/>
    </xf>
    <xf numFmtId="0" fontId="17" fillId="0" borderId="20" xfId="0" applyFont="1" applyBorder="1" applyAlignment="1">
      <alignment horizontal="center" vertical="center"/>
    </xf>
    <xf numFmtId="0" fontId="17" fillId="0" borderId="84" xfId="0" applyFont="1" applyBorder="1" applyAlignment="1">
      <alignment horizontal="center" vertical="center"/>
    </xf>
    <xf numFmtId="0" fontId="17" fillId="0" borderId="73" xfId="0" applyFont="1" applyBorder="1" applyAlignment="1">
      <alignment horizontal="center" vertical="center"/>
    </xf>
    <xf numFmtId="0" fontId="5" fillId="0" borderId="75" xfId="46" applyFill="1" applyBorder="1" applyAlignment="1">
      <alignment horizontal="center" vertical="center" wrapText="1"/>
    </xf>
    <xf numFmtId="0" fontId="17" fillId="0" borderId="81" xfId="0" applyFont="1" applyBorder="1" applyAlignment="1">
      <alignment horizontal="center" vertical="center"/>
    </xf>
    <xf numFmtId="0" fontId="5" fillId="0" borderId="73" xfId="46" applyFill="1" applyBorder="1" applyAlignment="1">
      <alignment horizontal="center" vertical="center"/>
    </xf>
    <xf numFmtId="0" fontId="17" fillId="0" borderId="41" xfId="0" applyFont="1" applyBorder="1" applyAlignment="1">
      <alignment horizontal="center" vertical="center"/>
    </xf>
    <xf numFmtId="17" fontId="17" fillId="0" borderId="60" xfId="0" quotePrefix="1" applyNumberFormat="1" applyFont="1" applyBorder="1" applyAlignment="1">
      <alignment horizontal="center" vertical="center"/>
    </xf>
    <xf numFmtId="0" fontId="10" fillId="2" borderId="96" xfId="1" applyFont="1" applyFill="1" applyBorder="1" applyAlignment="1" applyProtection="1">
      <alignment horizontal="center" vertical="center" wrapText="1"/>
      <protection locked="0"/>
    </xf>
    <xf numFmtId="0" fontId="10" fillId="2" borderId="97" xfId="1" applyFont="1" applyFill="1" applyBorder="1" applyAlignment="1" applyProtection="1">
      <alignment horizontal="center" vertical="center" wrapText="1"/>
      <protection locked="0"/>
    </xf>
    <xf numFmtId="0" fontId="10" fillId="2" borderId="98" xfId="1" applyFont="1" applyFill="1" applyBorder="1" applyAlignment="1" applyProtection="1">
      <alignment horizontal="center" vertical="center" wrapText="1"/>
      <protection locked="0"/>
    </xf>
    <xf numFmtId="0" fontId="17" fillId="0" borderId="60" xfId="0" quotePrefix="1" applyFont="1" applyBorder="1" applyAlignment="1">
      <alignment horizontal="center" vertical="center"/>
    </xf>
    <xf numFmtId="17" fontId="17" fillId="0" borderId="73" xfId="0" quotePrefix="1" applyNumberFormat="1" applyFont="1" applyBorder="1" applyAlignment="1">
      <alignment horizontal="center" vertical="center"/>
    </xf>
    <xf numFmtId="0" fontId="17" fillId="0" borderId="29" xfId="0" applyFont="1" applyBorder="1" applyAlignment="1">
      <alignment horizontal="center" vertical="center" wrapText="1"/>
    </xf>
    <xf numFmtId="17" fontId="17" fillId="0" borderId="0" xfId="0" quotePrefix="1" applyNumberFormat="1" applyFont="1" applyAlignment="1">
      <alignment horizontal="center" vertical="center"/>
    </xf>
    <xf numFmtId="0" fontId="17" fillId="0" borderId="100" xfId="0" applyFont="1" applyBorder="1" applyAlignment="1">
      <alignment horizontal="center" vertical="center"/>
    </xf>
    <xf numFmtId="0" fontId="17" fillId="0" borderId="76" xfId="0" applyFont="1" applyBorder="1" applyAlignment="1">
      <alignment horizontal="center" vertical="center"/>
    </xf>
    <xf numFmtId="0" fontId="10" fillId="2" borderId="99" xfId="1" applyFont="1" applyFill="1" applyBorder="1" applyAlignment="1" applyProtection="1">
      <alignment vertical="center" wrapText="1"/>
      <protection locked="0"/>
    </xf>
    <xf numFmtId="0" fontId="17" fillId="0" borderId="15" xfId="0" applyFont="1" applyBorder="1" applyAlignment="1">
      <alignment vertical="center"/>
    </xf>
    <xf numFmtId="0" fontId="13" fillId="0" borderId="7" xfId="0" applyFont="1" applyBorder="1" applyAlignment="1">
      <alignment horizontal="center" vertical="center" wrapText="1"/>
    </xf>
    <xf numFmtId="41" fontId="13" fillId="0" borderId="85" xfId="45" applyFont="1" applyBorder="1" applyAlignment="1">
      <alignment horizontal="center" vertical="center"/>
    </xf>
    <xf numFmtId="0" fontId="11" fillId="0" borderId="72" xfId="0" applyFont="1" applyBorder="1" applyAlignment="1" applyProtection="1">
      <alignment vertical="center" wrapText="1"/>
      <protection locked="0"/>
    </xf>
    <xf numFmtId="0" fontId="16" fillId="0" borderId="0" xfId="0" applyFont="1" applyAlignment="1">
      <alignment horizontal="center" vertical="center"/>
    </xf>
    <xf numFmtId="0" fontId="14" fillId="0" borderId="8" xfId="0" applyFont="1" applyBorder="1" applyAlignment="1">
      <alignment horizontal="center" vertical="center"/>
    </xf>
    <xf numFmtId="6" fontId="14" fillId="0" borderId="10" xfId="44" applyNumberFormat="1" applyFont="1" applyBorder="1" applyAlignment="1">
      <alignment horizontal="center" vertical="center"/>
    </xf>
    <xf numFmtId="6" fontId="13" fillId="4" borderId="49" xfId="44" applyNumberFormat="1" applyFont="1" applyFill="1" applyBorder="1" applyAlignment="1">
      <alignment horizontal="center" vertical="center"/>
    </xf>
    <xf numFmtId="0" fontId="14" fillId="0" borderId="2" xfId="15" applyFont="1" applyBorder="1" applyAlignment="1">
      <alignment horizontal="center" vertical="center" wrapText="1"/>
    </xf>
    <xf numFmtId="0" fontId="14" fillId="0" borderId="0" xfId="15" applyFont="1" applyAlignment="1">
      <alignment vertical="center" wrapText="1"/>
    </xf>
    <xf numFmtId="0" fontId="11" fillId="0" borderId="7" xfId="29" applyFont="1" applyBorder="1" applyAlignment="1">
      <alignment horizontal="center" vertical="center" wrapText="1"/>
    </xf>
    <xf numFmtId="0" fontId="14" fillId="0" borderId="8" xfId="15" applyFont="1" applyBorder="1" applyAlignment="1">
      <alignment horizontal="center" vertical="center" wrapText="1"/>
    </xf>
    <xf numFmtId="0" fontId="14" fillId="0" borderId="0" xfId="15" applyFont="1" applyAlignment="1">
      <alignment horizontal="center" vertical="center"/>
    </xf>
    <xf numFmtId="49" fontId="25" fillId="8" borderId="0" xfId="29" applyNumberFormat="1" applyFont="1" applyFill="1" applyBorder="1" applyAlignment="1">
      <alignment horizontal="center" vertical="center"/>
    </xf>
    <xf numFmtId="49" fontId="20" fillId="8" borderId="0" xfId="29" applyNumberFormat="1" applyFont="1" applyFill="1" applyBorder="1" applyAlignment="1">
      <alignment horizontal="center" vertical="center"/>
    </xf>
    <xf numFmtId="0" fontId="11" fillId="0" borderId="8" xfId="29" applyFont="1" applyBorder="1" applyAlignment="1">
      <alignment horizontal="center" vertical="center" wrapText="1"/>
    </xf>
    <xf numFmtId="0" fontId="20" fillId="8" borderId="0" xfId="29" applyNumberFormat="1" applyFont="1" applyFill="1" applyBorder="1" applyAlignment="1">
      <alignment horizontal="center" vertical="center"/>
    </xf>
    <xf numFmtId="0" fontId="13" fillId="0" borderId="58" xfId="0" applyFont="1" applyBorder="1" applyAlignment="1">
      <alignment horizontal="center" vertical="center"/>
    </xf>
    <xf numFmtId="14" fontId="11" fillId="0" borderId="10" xfId="0" applyNumberFormat="1" applyFont="1" applyBorder="1" applyAlignment="1">
      <alignment horizontal="center" vertical="center" wrapText="1"/>
    </xf>
    <xf numFmtId="0" fontId="11" fillId="0" borderId="15" xfId="0" applyFont="1" applyBorder="1" applyAlignment="1" applyProtection="1">
      <alignment vertical="center" wrapText="1"/>
      <protection locked="0"/>
    </xf>
    <xf numFmtId="0" fontId="17" fillId="0" borderId="41" xfId="0" quotePrefix="1" applyFont="1" applyBorder="1" applyAlignment="1">
      <alignment horizontal="center" vertical="center"/>
    </xf>
    <xf numFmtId="0" fontId="11" fillId="0" borderId="3" xfId="0" applyFont="1" applyBorder="1" applyAlignment="1" applyProtection="1">
      <alignment horizontal="center" vertical="center"/>
      <protection locked="0"/>
    </xf>
    <xf numFmtId="0" fontId="11" fillId="0" borderId="2" xfId="0" quotePrefix="1" applyFont="1" applyBorder="1" applyAlignment="1" applyProtection="1">
      <alignment horizontal="center" vertical="center"/>
      <protection locked="0"/>
    </xf>
    <xf numFmtId="0" fontId="31" fillId="6" borderId="0" xfId="0" applyFont="1" applyFill="1" applyAlignment="1">
      <alignment horizontal="center" vertical="center" wrapText="1"/>
    </xf>
    <xf numFmtId="0" fontId="30" fillId="0" borderId="0" xfId="0" applyFont="1" applyAlignment="1">
      <alignment horizontal="center" vertical="center" wrapText="1"/>
    </xf>
    <xf numFmtId="14" fontId="15" fillId="0" borderId="7" xfId="7" applyNumberFormat="1" applyFont="1" applyBorder="1" applyAlignment="1">
      <alignment horizontal="center" vertical="center" wrapText="1"/>
    </xf>
    <xf numFmtId="0" fontId="14" fillId="0" borderId="0" xfId="0" applyFont="1" applyAlignment="1">
      <alignment horizontal="center" vertical="center" wrapText="1"/>
    </xf>
    <xf numFmtId="0" fontId="27" fillId="0" borderId="0" xfId="0" applyFont="1" applyAlignment="1">
      <alignment horizontal="center" vertical="center" wrapText="1"/>
    </xf>
    <xf numFmtId="0" fontId="14" fillId="0" borderId="50" xfId="0" applyFont="1" applyBorder="1" applyAlignment="1">
      <alignment horizontal="center" vertical="center" wrapText="1"/>
    </xf>
    <xf numFmtId="17" fontId="17" fillId="0" borderId="76" xfId="0" quotePrefix="1" applyNumberFormat="1" applyFont="1" applyBorder="1" applyAlignment="1">
      <alignment horizontal="center" vertical="center" wrapText="1"/>
    </xf>
    <xf numFmtId="17" fontId="17" fillId="0" borderId="81" xfId="0" applyNumberFormat="1" applyFont="1" applyBorder="1" applyAlignment="1">
      <alignment horizontal="center" vertical="center" wrapText="1"/>
    </xf>
    <xf numFmtId="0" fontId="11" fillId="0" borderId="15" xfId="0" applyFont="1" applyBorder="1" applyAlignment="1" applyProtection="1">
      <alignment horizontal="left" vertical="center" wrapText="1" indent="1"/>
      <protection locked="0"/>
    </xf>
    <xf numFmtId="0" fontId="11" fillId="0" borderId="4" xfId="0" applyFont="1" applyBorder="1" applyAlignment="1" applyProtection="1">
      <alignment horizontal="left" vertical="center" wrapText="1" indent="1"/>
      <protection locked="0"/>
    </xf>
    <xf numFmtId="0" fontId="11" fillId="0" borderId="60" xfId="0" applyFont="1" applyBorder="1" applyAlignment="1" applyProtection="1">
      <alignment horizontal="left" vertical="center" indent="1"/>
      <protection locked="0"/>
    </xf>
    <xf numFmtId="0" fontId="14" fillId="0" borderId="8" xfId="15" applyFont="1" applyBorder="1" applyAlignment="1">
      <alignment horizontal="left" vertical="center" wrapText="1" indent="1"/>
    </xf>
    <xf numFmtId="0" fontId="14" fillId="0" borderId="0" xfId="15" applyFont="1" applyAlignment="1">
      <alignment horizontal="left" vertical="center" indent="1"/>
    </xf>
    <xf numFmtId="49" fontId="25" fillId="8" borderId="0" xfId="29" applyNumberFormat="1" applyFont="1" applyFill="1" applyBorder="1" applyAlignment="1">
      <alignment horizontal="left" vertical="center" indent="1"/>
    </xf>
    <xf numFmtId="0" fontId="11" fillId="0" borderId="0" xfId="0" applyFont="1" applyAlignment="1">
      <alignment horizontal="left" vertical="center" indent="1"/>
    </xf>
    <xf numFmtId="0" fontId="14" fillId="0" borderId="2" xfId="15" applyFont="1" applyBorder="1" applyAlignment="1">
      <alignment horizontal="left" vertical="center" wrapText="1" indent="1"/>
    </xf>
    <xf numFmtId="0" fontId="11" fillId="0" borderId="2" xfId="29" applyFont="1" applyBorder="1" applyAlignment="1">
      <alignment horizontal="center" vertical="center" wrapText="1"/>
    </xf>
    <xf numFmtId="0" fontId="17" fillId="0" borderId="15" xfId="0" applyFont="1" applyBorder="1" applyAlignment="1">
      <alignment vertical="center" wrapText="1"/>
    </xf>
    <xf numFmtId="0" fontId="11" fillId="0" borderId="8" xfId="0" applyFont="1" applyBorder="1" applyAlignment="1" applyProtection="1">
      <alignment horizontal="center" vertical="center"/>
      <protection locked="0"/>
    </xf>
    <xf numFmtId="0" fontId="11" fillId="0" borderId="9" xfId="0" applyFont="1" applyBorder="1" applyAlignment="1" applyProtection="1">
      <alignment horizontal="center" vertical="center"/>
      <protection locked="0"/>
    </xf>
    <xf numFmtId="0" fontId="17" fillId="0" borderId="15" xfId="0" applyFont="1" applyBorder="1" applyAlignment="1">
      <alignment horizontal="left" vertical="center" wrapText="1" indent="1"/>
    </xf>
    <xf numFmtId="14" fontId="15" fillId="0" borderId="7" xfId="46" applyNumberFormat="1" applyFont="1" applyBorder="1" applyAlignment="1">
      <alignment horizontal="center" vertical="center" wrapText="1"/>
    </xf>
    <xf numFmtId="14" fontId="15" fillId="6" borderId="7" xfId="46" applyNumberFormat="1" applyFont="1" applyFill="1" applyBorder="1" applyAlignment="1">
      <alignment horizontal="center" vertical="center" wrapText="1"/>
    </xf>
    <xf numFmtId="0" fontId="17" fillId="0" borderId="15" xfId="0" applyFont="1" applyBorder="1" applyAlignment="1" applyProtection="1">
      <alignment vertical="center" wrapText="1"/>
      <protection locked="0"/>
    </xf>
    <xf numFmtId="0" fontId="12" fillId="0" borderId="81" xfId="0" applyFont="1" applyBorder="1" applyAlignment="1">
      <alignment horizontal="center" vertical="center" wrapText="1"/>
    </xf>
    <xf numFmtId="0" fontId="12" fillId="0" borderId="39" xfId="0" applyFont="1" applyBorder="1" applyAlignment="1">
      <alignment horizontal="center" vertical="center" wrapText="1"/>
    </xf>
    <xf numFmtId="6" fontId="11" fillId="0" borderId="0" xfId="0" applyNumberFormat="1" applyFont="1" applyProtection="1">
      <protection locked="0"/>
    </xf>
    <xf numFmtId="0" fontId="17" fillId="6" borderId="7" xfId="0" quotePrefix="1" applyFont="1" applyFill="1" applyBorder="1" applyAlignment="1" applyProtection="1">
      <alignment horizontal="center" vertical="center" wrapText="1"/>
      <protection locked="0"/>
    </xf>
    <xf numFmtId="0" fontId="14" fillId="9" borderId="7" xfId="0" applyFont="1" applyFill="1" applyBorder="1" applyAlignment="1" applyProtection="1">
      <alignment horizontal="center" vertical="center" wrapText="1"/>
      <protection locked="0"/>
    </xf>
    <xf numFmtId="0" fontId="14" fillId="6" borderId="7" xfId="0" quotePrefix="1" applyFont="1" applyFill="1" applyBorder="1" applyAlignment="1" applyProtection="1">
      <alignment horizontal="center" vertical="center" wrapText="1"/>
      <protection locked="0"/>
    </xf>
    <xf numFmtId="0" fontId="17" fillId="0" borderId="7" xfId="0" applyFont="1" applyBorder="1" applyAlignment="1">
      <alignment horizontal="center" vertical="center" wrapText="1"/>
    </xf>
    <xf numFmtId="0" fontId="10" fillId="0" borderId="63" xfId="4" applyFont="1" applyBorder="1" applyAlignment="1">
      <alignment horizontal="center" vertical="center" wrapText="1"/>
    </xf>
    <xf numFmtId="167" fontId="17" fillId="0" borderId="2" xfId="6" applyNumberFormat="1" applyFont="1" applyFill="1" applyBorder="1" applyAlignment="1">
      <alignment vertical="center"/>
    </xf>
    <xf numFmtId="167" fontId="17" fillId="0" borderId="7" xfId="6" applyNumberFormat="1" applyFont="1" applyFill="1" applyBorder="1" applyAlignment="1">
      <alignment vertical="center"/>
    </xf>
    <xf numFmtId="167" fontId="17" fillId="0" borderId="70" xfId="6" applyNumberFormat="1" applyFont="1" applyFill="1" applyBorder="1" applyAlignment="1">
      <alignment vertical="center"/>
    </xf>
    <xf numFmtId="167" fontId="17" fillId="0" borderId="34" xfId="6" applyNumberFormat="1" applyFont="1" applyFill="1" applyBorder="1" applyAlignment="1">
      <alignment vertical="center"/>
    </xf>
    <xf numFmtId="42" fontId="11" fillId="0" borderId="0" xfId="0" applyNumberFormat="1" applyFont="1"/>
    <xf numFmtId="0" fontId="14" fillId="0" borderId="34" xfId="0" applyFont="1" applyBorder="1" applyAlignment="1">
      <alignment horizontal="left" vertical="center" wrapText="1" indent="1"/>
    </xf>
    <xf numFmtId="14" fontId="11" fillId="2" borderId="7" xfId="0" applyNumberFormat="1" applyFont="1" applyFill="1" applyBorder="1" applyAlignment="1">
      <alignment horizontal="center" vertical="center" wrapText="1"/>
    </xf>
    <xf numFmtId="14" fontId="15" fillId="2" borderId="7" xfId="7" applyNumberFormat="1" applyFont="1" applyFill="1" applyBorder="1" applyAlignment="1">
      <alignment horizontal="center" vertical="center" wrapText="1"/>
    </xf>
    <xf numFmtId="14" fontId="11" fillId="2" borderId="10" xfId="0" applyNumberFormat="1" applyFont="1" applyFill="1" applyBorder="1" applyAlignment="1">
      <alignment horizontal="left" vertical="center" wrapText="1"/>
    </xf>
    <xf numFmtId="14" fontId="11" fillId="2" borderId="5" xfId="0" applyNumberFormat="1" applyFont="1" applyFill="1" applyBorder="1" applyAlignment="1">
      <alignment horizontal="center" vertical="center" wrapText="1"/>
    </xf>
    <xf numFmtId="14" fontId="11" fillId="2" borderId="6" xfId="0" applyNumberFormat="1" applyFont="1" applyFill="1" applyBorder="1" applyAlignment="1">
      <alignment horizontal="left" vertical="center" wrapText="1"/>
    </xf>
    <xf numFmtId="0" fontId="11" fillId="0" borderId="8" xfId="0" quotePrefix="1" applyFont="1" applyBorder="1" applyAlignment="1" applyProtection="1">
      <alignment horizontal="center" vertical="center" wrapText="1"/>
      <protection locked="0"/>
    </xf>
    <xf numFmtId="0" fontId="17" fillId="0" borderId="44" xfId="0" applyFont="1" applyBorder="1" applyAlignment="1">
      <alignment horizontal="center" vertical="center" wrapText="1"/>
    </xf>
    <xf numFmtId="0" fontId="17" fillId="0" borderId="94" xfId="0" applyFont="1" applyBorder="1" applyAlignment="1">
      <alignment horizontal="center" vertical="center" wrapText="1"/>
    </xf>
    <xf numFmtId="0" fontId="17" fillId="0" borderId="58" xfId="0" applyFont="1" applyBorder="1" applyAlignment="1">
      <alignment horizontal="center" vertical="center" wrapText="1"/>
    </xf>
    <xf numFmtId="0" fontId="17" fillId="0" borderId="8" xfId="0" quotePrefix="1" applyFont="1" applyBorder="1" applyAlignment="1">
      <alignment horizontal="center" vertical="center" wrapText="1"/>
    </xf>
    <xf numFmtId="0" fontId="12" fillId="0" borderId="15" xfId="0" applyFont="1" applyBorder="1" applyAlignment="1" applyProtection="1">
      <alignment vertical="center" wrapText="1"/>
      <protection locked="0"/>
    </xf>
    <xf numFmtId="0" fontId="11" fillId="2" borderId="45" xfId="9" applyFont="1" applyFill="1" applyBorder="1" applyAlignment="1">
      <alignment horizontal="center" vertical="center" wrapText="1"/>
    </xf>
    <xf numFmtId="0" fontId="11" fillId="2" borderId="38" xfId="9" applyFont="1" applyFill="1" applyBorder="1" applyAlignment="1">
      <alignment horizontal="center" vertical="center" wrapText="1"/>
    </xf>
    <xf numFmtId="0" fontId="11" fillId="2" borderId="111" xfId="9" applyFont="1" applyFill="1" applyBorder="1" applyAlignment="1">
      <alignment horizontal="center" vertical="center" wrapText="1"/>
    </xf>
    <xf numFmtId="0" fontId="14" fillId="2" borderId="1" xfId="0" applyFont="1" applyFill="1" applyBorder="1" applyAlignment="1">
      <alignment horizontal="center" vertical="center" wrapText="1"/>
    </xf>
    <xf numFmtId="0" fontId="14" fillId="2" borderId="3" xfId="0" applyFont="1" applyFill="1" applyBorder="1" applyAlignment="1">
      <alignment horizontal="center" vertical="center" wrapText="1"/>
    </xf>
    <xf numFmtId="0" fontId="14" fillId="2" borderId="2" xfId="0" applyFont="1" applyFill="1" applyBorder="1" applyAlignment="1">
      <alignment horizontal="center" vertical="center" wrapText="1"/>
    </xf>
    <xf numFmtId="0" fontId="14" fillId="2" borderId="2" xfId="1" applyFont="1" applyFill="1" applyBorder="1" applyAlignment="1">
      <alignment horizontal="center" vertical="center" wrapText="1"/>
    </xf>
    <xf numFmtId="0" fontId="14" fillId="2" borderId="2" xfId="0" applyFont="1" applyFill="1" applyBorder="1" applyAlignment="1">
      <alignment horizontal="left" vertical="center" wrapText="1" indent="1"/>
    </xf>
    <xf numFmtId="0" fontId="10" fillId="0" borderId="11" xfId="0" applyFont="1" applyBorder="1" applyAlignment="1">
      <alignment horizontal="left" vertical="center"/>
    </xf>
    <xf numFmtId="0" fontId="10" fillId="0" borderId="14" xfId="0" applyFont="1" applyBorder="1" applyAlignment="1">
      <alignment horizontal="center" vertical="center"/>
    </xf>
    <xf numFmtId="0" fontId="10" fillId="0" borderId="60" xfId="0" applyFont="1" applyBorder="1" applyAlignment="1">
      <alignment horizontal="center" vertical="center"/>
    </xf>
    <xf numFmtId="0" fontId="14" fillId="2" borderId="38" xfId="1" applyFont="1" applyFill="1" applyBorder="1" applyAlignment="1">
      <alignment horizontal="center" vertical="center" wrapText="1"/>
    </xf>
    <xf numFmtId="0" fontId="11" fillId="2" borderId="38" xfId="0" applyFont="1" applyFill="1" applyBorder="1" applyAlignment="1">
      <alignment horizontal="center" vertical="center" wrapText="1"/>
    </xf>
    <xf numFmtId="0" fontId="11" fillId="2" borderId="82" xfId="0" applyFont="1" applyFill="1" applyBorder="1" applyAlignment="1">
      <alignment vertical="center" wrapText="1"/>
    </xf>
    <xf numFmtId="0" fontId="14" fillId="0" borderId="5" xfId="0" applyFont="1" applyBorder="1" applyAlignment="1">
      <alignment horizontal="left" vertical="center" wrapText="1" indent="1"/>
    </xf>
    <xf numFmtId="0" fontId="14" fillId="0" borderId="5" xfId="0" applyFont="1" applyBorder="1" applyAlignment="1">
      <alignment horizontal="center" vertical="center" wrapText="1"/>
    </xf>
    <xf numFmtId="0" fontId="17" fillId="0" borderId="5" xfId="0" applyFont="1" applyBorder="1" applyAlignment="1">
      <alignment horizontal="center" vertical="center" wrapText="1"/>
    </xf>
    <xf numFmtId="0" fontId="14" fillId="0" borderId="6" xfId="0" applyFont="1" applyBorder="1" applyAlignment="1">
      <alignment horizontal="center" vertical="center" wrapText="1"/>
    </xf>
    <xf numFmtId="0" fontId="14" fillId="2" borderId="12" xfId="0" applyFont="1" applyFill="1" applyBorder="1" applyAlignment="1">
      <alignment horizontal="left" vertical="center" wrapText="1" indent="1"/>
    </xf>
    <xf numFmtId="0" fontId="14" fillId="2" borderId="45" xfId="0" applyFont="1" applyFill="1" applyBorder="1" applyAlignment="1">
      <alignment horizontal="center" vertical="center" wrapText="1"/>
    </xf>
    <xf numFmtId="0" fontId="14" fillId="2" borderId="38" xfId="0" applyFont="1" applyFill="1" applyBorder="1" applyAlignment="1">
      <alignment horizontal="center" vertical="center" wrapText="1"/>
    </xf>
    <xf numFmtId="0" fontId="11" fillId="2" borderId="93" xfId="0" applyFont="1" applyFill="1" applyBorder="1" applyAlignment="1">
      <alignment horizontal="center" vertical="center" wrapText="1"/>
    </xf>
    <xf numFmtId="17" fontId="17" fillId="0" borderId="73" xfId="0" quotePrefix="1" applyNumberFormat="1" applyFont="1" applyBorder="1" applyAlignment="1">
      <alignment horizontal="center" vertical="center" wrapText="1"/>
    </xf>
    <xf numFmtId="0" fontId="11" fillId="0" borderId="8" xfId="0" quotePrefix="1" applyFont="1" applyBorder="1" applyAlignment="1" applyProtection="1">
      <alignment horizontal="center" vertical="center"/>
      <protection locked="0"/>
    </xf>
    <xf numFmtId="0" fontId="17" fillId="0" borderId="15" xfId="0" applyFont="1" applyBorder="1" applyAlignment="1">
      <alignment horizontal="left" vertical="center" wrapText="1"/>
    </xf>
    <xf numFmtId="0" fontId="17" fillId="0" borderId="103" xfId="0" applyFont="1" applyBorder="1" applyAlignment="1">
      <alignment horizontal="center" vertical="center" wrapText="1"/>
    </xf>
    <xf numFmtId="0" fontId="17" fillId="0" borderId="104" xfId="0" applyFont="1" applyBorder="1" applyAlignment="1">
      <alignment horizontal="center" vertical="center" wrapText="1"/>
    </xf>
    <xf numFmtId="0" fontId="17" fillId="0" borderId="101" xfId="0" applyFont="1" applyBorder="1" applyAlignment="1">
      <alignment horizontal="center" vertical="center" wrapText="1"/>
    </xf>
    <xf numFmtId="0" fontId="17" fillId="0" borderId="102" xfId="0" applyFont="1" applyBorder="1" applyAlignment="1">
      <alignment horizontal="center" vertical="center" wrapText="1"/>
    </xf>
    <xf numFmtId="0" fontId="17" fillId="0" borderId="105" xfId="0" applyFont="1" applyBorder="1" applyAlignment="1">
      <alignment horizontal="center" vertical="center" wrapText="1"/>
    </xf>
    <xf numFmtId="0" fontId="17" fillId="0" borderId="75" xfId="0" applyFont="1" applyBorder="1" applyAlignment="1">
      <alignment horizontal="center" vertical="center" wrapText="1"/>
    </xf>
    <xf numFmtId="0" fontId="17" fillId="0" borderId="34" xfId="0" applyFont="1" applyBorder="1" applyAlignment="1">
      <alignment horizontal="center" vertical="center" wrapText="1"/>
    </xf>
    <xf numFmtId="0" fontId="14" fillId="0" borderId="3" xfId="15" applyFont="1" applyBorder="1" applyAlignment="1">
      <alignment horizontal="center" vertical="center" wrapText="1"/>
    </xf>
    <xf numFmtId="14" fontId="14" fillId="0" borderId="15" xfId="15" applyNumberFormat="1" applyFont="1" applyBorder="1" applyAlignment="1">
      <alignment horizontal="center" vertical="center" wrapText="1"/>
    </xf>
    <xf numFmtId="0" fontId="14" fillId="0" borderId="10" xfId="15" applyFont="1" applyBorder="1" applyAlignment="1">
      <alignment horizontal="center" vertical="center" wrapText="1"/>
    </xf>
    <xf numFmtId="0" fontId="14" fillId="0" borderId="72" xfId="15" applyFont="1" applyBorder="1" applyAlignment="1">
      <alignment horizontal="center" vertical="center" wrapText="1"/>
    </xf>
    <xf numFmtId="0" fontId="14" fillId="0" borderId="31" xfId="15" applyFont="1" applyBorder="1" applyAlignment="1">
      <alignment horizontal="left" vertical="center" wrapText="1" indent="1"/>
    </xf>
    <xf numFmtId="0" fontId="14" fillId="0" borderId="31" xfId="15" applyFont="1" applyBorder="1" applyAlignment="1">
      <alignment horizontal="center" vertical="center" wrapText="1"/>
    </xf>
    <xf numFmtId="0" fontId="14" fillId="0" borderId="5" xfId="15" applyFont="1" applyBorder="1" applyAlignment="1">
      <alignment horizontal="center" vertical="center" wrapText="1"/>
    </xf>
    <xf numFmtId="0" fontId="14" fillId="0" borderId="6" xfId="15" applyFont="1" applyBorder="1" applyAlignment="1">
      <alignment horizontal="center" vertical="center" wrapText="1"/>
    </xf>
    <xf numFmtId="14" fontId="14" fillId="0" borderId="1" xfId="15" applyNumberFormat="1" applyFont="1" applyBorder="1" applyAlignment="1">
      <alignment horizontal="center" vertical="center" wrapText="1"/>
    </xf>
    <xf numFmtId="0" fontId="14" fillId="0" borderId="20" xfId="15" applyFont="1" applyBorder="1" applyAlignment="1">
      <alignment horizontal="center" vertical="center" wrapText="1"/>
    </xf>
    <xf numFmtId="0" fontId="14" fillId="0" borderId="9" xfId="15" applyFont="1" applyBorder="1" applyAlignment="1">
      <alignment horizontal="center" vertical="center" wrapText="1"/>
    </xf>
    <xf numFmtId="0" fontId="14" fillId="0" borderId="83" xfId="15" applyFont="1" applyBorder="1" applyAlignment="1">
      <alignment horizontal="center" vertical="center" wrapText="1"/>
    </xf>
    <xf numFmtId="0" fontId="14" fillId="0" borderId="113" xfId="15" applyFont="1" applyBorder="1" applyAlignment="1">
      <alignment horizontal="center" vertical="center" wrapText="1"/>
    </xf>
    <xf numFmtId="0" fontId="12" fillId="0" borderId="15" xfId="0" applyFont="1" applyBorder="1" applyAlignment="1" applyProtection="1">
      <alignment horizontal="left" vertical="center" wrapText="1" indent="1"/>
      <protection locked="0"/>
    </xf>
    <xf numFmtId="17" fontId="17" fillId="0" borderId="73" xfId="0" applyNumberFormat="1" applyFont="1" applyBorder="1" applyAlignment="1">
      <alignment horizontal="center" vertical="center" wrapText="1"/>
    </xf>
    <xf numFmtId="0" fontId="17" fillId="0" borderId="60" xfId="0" quotePrefix="1" applyFont="1" applyBorder="1" applyAlignment="1">
      <alignment horizontal="center" vertical="center" wrapText="1"/>
    </xf>
    <xf numFmtId="0" fontId="14" fillId="9" borderId="73" xfId="0" applyFont="1" applyFill="1" applyBorder="1" applyAlignment="1">
      <alignment horizontal="left" vertical="center" wrapText="1"/>
    </xf>
    <xf numFmtId="0" fontId="17" fillId="10" borderId="73" xfId="0" applyFont="1" applyFill="1" applyBorder="1" applyAlignment="1">
      <alignment horizontal="center" vertical="center" wrapText="1"/>
    </xf>
    <xf numFmtId="0" fontId="14" fillId="0" borderId="60" xfId="15" applyFont="1" applyBorder="1" applyAlignment="1">
      <alignment horizontal="center" vertical="center" wrapText="1"/>
    </xf>
    <xf numFmtId="0" fontId="14" fillId="2" borderId="46" xfId="0" applyFont="1" applyFill="1" applyBorder="1" applyAlignment="1">
      <alignment horizontal="center" vertical="center" wrapText="1"/>
    </xf>
    <xf numFmtId="0" fontId="17" fillId="0" borderId="15" xfId="0" applyFont="1" applyBorder="1" applyAlignment="1" applyProtection="1">
      <alignment vertical="center"/>
      <protection locked="0"/>
    </xf>
    <xf numFmtId="0" fontId="17" fillId="0" borderId="11" xfId="0" applyFont="1" applyBorder="1" applyAlignment="1" applyProtection="1">
      <alignment horizontal="left" vertical="center" wrapText="1" indent="1"/>
      <protection locked="0"/>
    </xf>
    <xf numFmtId="0" fontId="11" fillId="0" borderId="7" xfId="0" quotePrefix="1" applyFont="1" applyBorder="1" applyAlignment="1" applyProtection="1">
      <alignment horizontal="center" vertical="center"/>
      <protection locked="0"/>
    </xf>
    <xf numFmtId="0" fontId="12" fillId="0" borderId="1" xfId="0" applyFont="1" applyBorder="1" applyAlignment="1" applyProtection="1">
      <alignment horizontal="left" vertical="center" wrapText="1" indent="1"/>
      <protection locked="0"/>
    </xf>
    <xf numFmtId="0" fontId="14" fillId="6" borderId="7" xfId="0" quotePrefix="1" applyFont="1" applyFill="1" applyBorder="1" applyAlignment="1">
      <alignment horizontal="center" vertical="center" wrapText="1"/>
    </xf>
    <xf numFmtId="41" fontId="11" fillId="6" borderId="7" xfId="45" quotePrefix="1" applyFont="1" applyFill="1" applyBorder="1" applyAlignment="1" applyProtection="1">
      <alignment horizontal="center" vertical="center"/>
      <protection locked="0"/>
    </xf>
    <xf numFmtId="0" fontId="14" fillId="13" borderId="7" xfId="0" quotePrefix="1" applyFont="1" applyFill="1" applyBorder="1" applyAlignment="1">
      <alignment horizontal="center" vertical="center" wrapText="1"/>
    </xf>
    <xf numFmtId="0" fontId="14" fillId="12" borderId="7" xfId="0" applyFont="1" applyFill="1" applyBorder="1" applyAlignment="1" applyProtection="1">
      <alignment horizontal="center" vertical="center" wrapText="1"/>
      <protection locked="0"/>
    </xf>
    <xf numFmtId="0" fontId="11" fillId="12" borderId="7" xfId="0" applyFont="1" applyFill="1" applyBorder="1" applyAlignment="1" applyProtection="1">
      <alignment vertical="center" wrapText="1"/>
      <protection locked="0"/>
    </xf>
    <xf numFmtId="0" fontId="34" fillId="0" borderId="15" xfId="0" applyFont="1" applyBorder="1" applyAlignment="1" applyProtection="1">
      <alignment vertical="center" indent="1"/>
      <protection locked="0"/>
    </xf>
    <xf numFmtId="0" fontId="11" fillId="0" borderId="7" xfId="0" quotePrefix="1" applyFont="1" applyBorder="1" applyAlignment="1">
      <alignment horizontal="center" vertical="center" wrapText="1"/>
    </xf>
    <xf numFmtId="0" fontId="10" fillId="0" borderId="0" xfId="0" applyFont="1" applyAlignment="1">
      <alignment horizontal="left"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7" xfId="0" applyFont="1" applyBorder="1" applyAlignment="1">
      <alignment horizontal="center" vertical="center"/>
    </xf>
    <xf numFmtId="0" fontId="13" fillId="0" borderId="10" xfId="0" applyFont="1" applyBorder="1" applyAlignment="1">
      <alignment horizontal="center" vertical="center"/>
    </xf>
    <xf numFmtId="0" fontId="5" fillId="0" borderId="5" xfId="7" applyBorder="1" applyAlignment="1">
      <alignment horizontal="center" vertical="center" wrapText="1"/>
    </xf>
    <xf numFmtId="0" fontId="15" fillId="0" borderId="5" xfId="7" applyFont="1" applyBorder="1" applyAlignment="1">
      <alignment horizontal="center" vertical="center" wrapText="1"/>
    </xf>
    <xf numFmtId="0" fontId="15" fillId="0" borderId="6" xfId="7" applyFont="1" applyBorder="1" applyAlignment="1">
      <alignment horizontal="center" vertical="center" wrapText="1"/>
    </xf>
    <xf numFmtId="0" fontId="15" fillId="0" borderId="7" xfId="7" applyFont="1" applyBorder="1" applyAlignment="1">
      <alignment horizontal="center" vertical="center" wrapText="1"/>
    </xf>
    <xf numFmtId="0" fontId="12" fillId="5" borderId="1" xfId="4" applyFont="1" applyFill="1" applyBorder="1" applyAlignment="1">
      <alignment horizontal="center" vertical="center"/>
    </xf>
    <xf numFmtId="0" fontId="12" fillId="5" borderId="4" xfId="4" applyFont="1" applyFill="1" applyBorder="1" applyAlignment="1">
      <alignment horizontal="center" vertical="center"/>
    </xf>
    <xf numFmtId="0" fontId="12" fillId="0" borderId="0" xfId="4" applyFont="1" applyAlignment="1">
      <alignment horizontal="left" vertical="center"/>
    </xf>
    <xf numFmtId="0" fontId="14" fillId="0" borderId="0" xfId="4" applyFont="1" applyAlignment="1">
      <alignment horizontal="left"/>
    </xf>
    <xf numFmtId="0" fontId="10" fillId="3" borderId="12" xfId="4" applyFont="1" applyFill="1" applyBorder="1" applyAlignment="1">
      <alignment horizontal="center" vertical="center"/>
    </xf>
    <xf numFmtId="0" fontId="14" fillId="0" borderId="13" xfId="4" applyFont="1" applyBorder="1"/>
    <xf numFmtId="0" fontId="14" fillId="0" borderId="24" xfId="4" applyFont="1" applyBorder="1"/>
    <xf numFmtId="0" fontId="17" fillId="0" borderId="39" xfId="4" applyFont="1" applyBorder="1" applyAlignment="1">
      <alignment horizontal="left" vertical="center"/>
    </xf>
    <xf numFmtId="0" fontId="12" fillId="0" borderId="39" xfId="4" applyFont="1" applyBorder="1" applyAlignment="1">
      <alignment horizontal="left" vertical="center"/>
    </xf>
    <xf numFmtId="0" fontId="13" fillId="0" borderId="0" xfId="0" applyFont="1" applyAlignment="1">
      <alignment horizontal="left" vertical="center"/>
    </xf>
    <xf numFmtId="0" fontId="17" fillId="0" borderId="0" xfId="0" applyFont="1" applyAlignment="1">
      <alignment horizontal="left" vertical="center" wrapText="1"/>
    </xf>
    <xf numFmtId="0" fontId="14" fillId="0" borderId="0" xfId="0" applyFont="1" applyAlignment="1">
      <alignment horizontal="left" vertical="center" wrapText="1"/>
    </xf>
    <xf numFmtId="0" fontId="10" fillId="2" borderId="21" xfId="0" applyFont="1" applyFill="1" applyBorder="1" applyAlignment="1">
      <alignment horizontal="center" vertical="center" wrapText="1"/>
    </xf>
    <xf numFmtId="0" fontId="10" fillId="2" borderId="18" xfId="0" applyFont="1" applyFill="1" applyBorder="1" applyAlignment="1">
      <alignment horizontal="center" vertical="center" wrapText="1"/>
    </xf>
    <xf numFmtId="0" fontId="10" fillId="2" borderId="19" xfId="0" applyFont="1" applyFill="1" applyBorder="1" applyAlignment="1">
      <alignment horizontal="center" vertical="center" wrapText="1"/>
    </xf>
    <xf numFmtId="0" fontId="13" fillId="4" borderId="21" xfId="0" applyFont="1" applyFill="1" applyBorder="1" applyAlignment="1">
      <alignment horizontal="center" vertical="center"/>
    </xf>
    <xf numFmtId="0" fontId="13" fillId="4" borderId="18" xfId="0" applyFont="1" applyFill="1" applyBorder="1" applyAlignment="1">
      <alignment horizontal="center" vertical="center"/>
    </xf>
    <xf numFmtId="0" fontId="12" fillId="11" borderId="40" xfId="0" applyFont="1" applyFill="1" applyBorder="1" applyAlignment="1">
      <alignment horizontal="center" vertical="center" wrapText="1"/>
    </xf>
    <xf numFmtId="0" fontId="12" fillId="11" borderId="85" xfId="0" applyFont="1" applyFill="1" applyBorder="1" applyAlignment="1">
      <alignment horizontal="center" vertical="center" wrapText="1"/>
    </xf>
    <xf numFmtId="0" fontId="12" fillId="11" borderId="90" xfId="0" applyFont="1" applyFill="1" applyBorder="1" applyAlignment="1">
      <alignment horizontal="center" vertical="center" wrapText="1"/>
    </xf>
    <xf numFmtId="0" fontId="12" fillId="11" borderId="82" xfId="0" applyFont="1" applyFill="1" applyBorder="1" applyAlignment="1">
      <alignment horizontal="center" vertical="center"/>
    </xf>
    <xf numFmtId="0" fontId="12" fillId="11" borderId="80" xfId="0" applyFont="1" applyFill="1" applyBorder="1" applyAlignment="1">
      <alignment horizontal="center" vertical="center"/>
    </xf>
    <xf numFmtId="0" fontId="13" fillId="0" borderId="0" xfId="0" applyFont="1" applyAlignment="1" applyProtection="1">
      <alignment horizontal="left" vertical="center"/>
      <protection locked="0"/>
    </xf>
    <xf numFmtId="0" fontId="13" fillId="2" borderId="54" xfId="0" applyFont="1" applyFill="1" applyBorder="1" applyAlignment="1" applyProtection="1">
      <alignment horizontal="center" vertical="center" wrapText="1"/>
      <protection locked="0"/>
    </xf>
    <xf numFmtId="0" fontId="13" fillId="2" borderId="89" xfId="0" applyFont="1" applyFill="1" applyBorder="1" applyAlignment="1" applyProtection="1">
      <alignment horizontal="center" vertical="center" wrapText="1"/>
      <protection locked="0"/>
    </xf>
    <xf numFmtId="0" fontId="13" fillId="2" borderId="55" xfId="0" applyFont="1" applyFill="1" applyBorder="1" applyAlignment="1" applyProtection="1">
      <alignment horizontal="center" vertical="center" wrapText="1"/>
      <protection locked="0"/>
    </xf>
    <xf numFmtId="0" fontId="10" fillId="2" borderId="33" xfId="1" applyFont="1" applyFill="1" applyBorder="1" applyAlignment="1" applyProtection="1">
      <alignment horizontal="center" vertical="center" wrapText="1"/>
      <protection locked="0"/>
    </xf>
    <xf numFmtId="0" fontId="10" fillId="2" borderId="79" xfId="1" applyFont="1" applyFill="1" applyBorder="1" applyAlignment="1" applyProtection="1">
      <alignment horizontal="center" vertical="center" wrapText="1"/>
      <protection locked="0"/>
    </xf>
    <xf numFmtId="0" fontId="10" fillId="2" borderId="34" xfId="1" applyFont="1" applyFill="1" applyBorder="1" applyAlignment="1" applyProtection="1">
      <alignment horizontal="center" vertical="center" wrapText="1"/>
      <protection locked="0"/>
    </xf>
    <xf numFmtId="0" fontId="10" fillId="2" borderId="59" xfId="1" applyFont="1" applyFill="1" applyBorder="1" applyAlignment="1" applyProtection="1">
      <alignment horizontal="center" vertical="center" wrapText="1"/>
      <protection locked="0"/>
    </xf>
    <xf numFmtId="0" fontId="14" fillId="0" borderId="39" xfId="0" applyFont="1" applyBorder="1" applyAlignment="1" applyProtection="1">
      <alignment horizontal="left" vertical="center"/>
      <protection locked="0"/>
    </xf>
    <xf numFmtId="0" fontId="10" fillId="0" borderId="39" xfId="0" applyFont="1" applyBorder="1" applyAlignment="1" applyProtection="1">
      <alignment horizontal="left" vertical="center"/>
      <protection locked="0"/>
    </xf>
    <xf numFmtId="0" fontId="18" fillId="2" borderId="22" xfId="1" applyFont="1" applyFill="1" applyBorder="1" applyAlignment="1" applyProtection="1">
      <alignment horizontal="center" vertical="center" wrapText="1"/>
      <protection locked="0"/>
    </xf>
    <xf numFmtId="0" fontId="18" fillId="2" borderId="77" xfId="1" applyFont="1" applyFill="1" applyBorder="1" applyAlignment="1" applyProtection="1">
      <alignment horizontal="center" vertical="center" wrapText="1"/>
      <protection locked="0"/>
    </xf>
    <xf numFmtId="0" fontId="18" fillId="2" borderId="43" xfId="1" applyFont="1" applyFill="1" applyBorder="1" applyAlignment="1" applyProtection="1">
      <alignment horizontal="center" vertical="center" wrapText="1"/>
      <protection locked="0"/>
    </xf>
    <xf numFmtId="0" fontId="13" fillId="2" borderId="40" xfId="0" applyFont="1" applyFill="1" applyBorder="1" applyAlignment="1">
      <alignment horizontal="center" vertical="center" textRotation="90" wrapText="1"/>
    </xf>
    <xf numFmtId="0" fontId="13" fillId="2" borderId="85" xfId="0" applyFont="1" applyFill="1" applyBorder="1" applyAlignment="1">
      <alignment horizontal="center" vertical="center" textRotation="90" wrapText="1"/>
    </xf>
    <xf numFmtId="0" fontId="13" fillId="2" borderId="94" xfId="0" applyFont="1" applyFill="1" applyBorder="1" applyAlignment="1">
      <alignment horizontal="center" vertical="center" textRotation="90" wrapText="1"/>
    </xf>
    <xf numFmtId="0" fontId="13" fillId="2" borderId="38" xfId="0" applyFont="1" applyFill="1" applyBorder="1" applyAlignment="1">
      <alignment horizontal="center" vertical="center" wrapText="1"/>
    </xf>
    <xf numFmtId="0" fontId="13" fillId="2" borderId="59" xfId="0" applyFont="1" applyFill="1" applyBorder="1" applyAlignment="1">
      <alignment horizontal="center" vertical="center" wrapText="1"/>
    </xf>
    <xf numFmtId="0" fontId="13" fillId="2" borderId="31" xfId="0" applyFont="1" applyFill="1" applyBorder="1" applyAlignment="1">
      <alignment horizontal="center" vertical="center" wrapText="1"/>
    </xf>
    <xf numFmtId="0" fontId="13" fillId="2" borderId="46" xfId="0" applyFont="1" applyFill="1" applyBorder="1" applyAlignment="1">
      <alignment horizontal="center" vertical="center" wrapText="1"/>
    </xf>
    <xf numFmtId="0" fontId="13" fillId="2" borderId="13" xfId="0" applyFont="1" applyFill="1" applyBorder="1" applyAlignment="1">
      <alignment horizontal="center" vertical="center" wrapText="1"/>
    </xf>
    <xf numFmtId="0" fontId="13" fillId="2" borderId="45" xfId="0" applyFont="1" applyFill="1" applyBorder="1" applyAlignment="1">
      <alignment horizontal="center" vertical="center" wrapText="1"/>
    </xf>
    <xf numFmtId="0" fontId="13" fillId="2" borderId="29" xfId="0" applyFont="1" applyFill="1" applyBorder="1" applyAlignment="1">
      <alignment horizontal="center" vertical="center" wrapText="1"/>
    </xf>
    <xf numFmtId="0" fontId="13" fillId="2" borderId="81" xfId="0" applyFont="1" applyFill="1" applyBorder="1" applyAlignment="1">
      <alignment horizontal="center" vertical="center" wrapText="1"/>
    </xf>
    <xf numFmtId="0" fontId="13" fillId="2" borderId="60" xfId="0" applyFont="1" applyFill="1" applyBorder="1" applyAlignment="1">
      <alignment horizontal="center" vertical="center" wrapText="1"/>
    </xf>
    <xf numFmtId="0" fontId="13" fillId="2" borderId="82" xfId="0" applyFont="1" applyFill="1" applyBorder="1" applyAlignment="1">
      <alignment horizontal="center" vertical="center" wrapText="1"/>
    </xf>
    <xf numFmtId="0" fontId="13" fillId="2" borderId="80" xfId="0" applyFont="1" applyFill="1" applyBorder="1" applyAlignment="1">
      <alignment horizontal="center" vertical="center" wrapText="1"/>
    </xf>
    <xf numFmtId="0" fontId="13" fillId="2" borderId="32" xfId="0" applyFont="1" applyFill="1" applyBorder="1" applyAlignment="1">
      <alignment horizontal="center" vertical="center" wrapText="1"/>
    </xf>
    <xf numFmtId="0" fontId="13" fillId="2" borderId="93" xfId="0" applyFont="1" applyFill="1" applyBorder="1" applyAlignment="1">
      <alignment horizontal="center" vertical="center" wrapText="1"/>
    </xf>
    <xf numFmtId="0" fontId="13" fillId="2" borderId="79" xfId="0" applyFont="1" applyFill="1" applyBorder="1" applyAlignment="1">
      <alignment horizontal="center" vertical="center" wrapText="1"/>
    </xf>
    <xf numFmtId="0" fontId="13" fillId="2" borderId="72" xfId="0" applyFont="1" applyFill="1" applyBorder="1" applyAlignment="1">
      <alignment horizontal="center" vertical="center" wrapText="1"/>
    </xf>
    <xf numFmtId="0" fontId="10" fillId="2" borderId="82" xfId="1" applyFont="1" applyFill="1" applyBorder="1" applyAlignment="1" applyProtection="1">
      <alignment horizontal="center" vertical="center" wrapText="1"/>
      <protection locked="0"/>
    </xf>
    <xf numFmtId="0" fontId="10" fillId="2" borderId="32" xfId="1" applyFont="1" applyFill="1" applyBorder="1" applyAlignment="1" applyProtection="1">
      <alignment horizontal="center" vertical="center" wrapText="1"/>
      <protection locked="0"/>
    </xf>
    <xf numFmtId="0" fontId="10" fillId="2" borderId="93" xfId="1" applyFont="1" applyFill="1" applyBorder="1" applyAlignment="1" applyProtection="1">
      <alignment vertical="center" wrapText="1"/>
      <protection locked="0"/>
    </xf>
    <xf numFmtId="0" fontId="10" fillId="2" borderId="72" xfId="1" applyFont="1" applyFill="1" applyBorder="1" applyAlignment="1" applyProtection="1">
      <alignment vertical="center" wrapText="1"/>
      <protection locked="0"/>
    </xf>
    <xf numFmtId="0" fontId="10" fillId="2" borderId="38" xfId="1" applyFont="1" applyFill="1" applyBorder="1" applyAlignment="1" applyProtection="1">
      <alignment horizontal="center" vertical="center" wrapText="1"/>
      <protection locked="0"/>
    </xf>
    <xf numFmtId="0" fontId="10" fillId="2" borderId="31" xfId="1" applyFont="1" applyFill="1" applyBorder="1" applyAlignment="1" applyProtection="1">
      <alignment horizontal="center" vertical="center" wrapText="1"/>
      <protection locked="0"/>
    </xf>
    <xf numFmtId="0" fontId="14" fillId="9" borderId="93" xfId="0" applyFont="1" applyFill="1" applyBorder="1" applyAlignment="1">
      <alignment vertical="center" wrapText="1"/>
    </xf>
    <xf numFmtId="0" fontId="14" fillId="9" borderId="79" xfId="0" applyFont="1" applyFill="1" applyBorder="1" applyAlignment="1">
      <alignment vertical="center" wrapText="1"/>
    </xf>
    <xf numFmtId="0" fontId="14" fillId="9" borderId="92" xfId="0" applyFont="1" applyFill="1" applyBorder="1" applyAlignment="1">
      <alignment vertical="center" wrapText="1"/>
    </xf>
    <xf numFmtId="0" fontId="14" fillId="9" borderId="38" xfId="0" applyFont="1" applyFill="1" applyBorder="1" applyAlignment="1">
      <alignment horizontal="left" vertical="center" wrapText="1"/>
    </xf>
    <xf numFmtId="0" fontId="14" fillId="9" borderId="59" xfId="0" applyFont="1" applyFill="1" applyBorder="1" applyAlignment="1">
      <alignment horizontal="left" vertical="center" wrapText="1"/>
    </xf>
    <xf numFmtId="0" fontId="14" fillId="9" borderId="8" xfId="0" applyFont="1" applyFill="1" applyBorder="1" applyAlignment="1">
      <alignment horizontal="left" vertical="center" wrapText="1"/>
    </xf>
    <xf numFmtId="0" fontId="14" fillId="9" borderId="91" xfId="0" applyFont="1" applyFill="1" applyBorder="1" applyAlignment="1">
      <alignment vertical="center" wrapText="1"/>
    </xf>
    <xf numFmtId="0" fontId="14" fillId="9" borderId="34" xfId="0" applyFont="1" applyFill="1" applyBorder="1" applyAlignment="1">
      <alignment horizontal="left" vertical="center" wrapText="1"/>
    </xf>
    <xf numFmtId="0" fontId="13" fillId="2" borderId="12" xfId="0" applyFont="1" applyFill="1" applyBorder="1" applyAlignment="1">
      <alignment horizontal="center" vertical="center"/>
    </xf>
    <xf numFmtId="0" fontId="13" fillId="2" borderId="13" xfId="0" applyFont="1" applyFill="1" applyBorder="1" applyAlignment="1">
      <alignment horizontal="center" vertical="center"/>
    </xf>
    <xf numFmtId="0" fontId="13" fillId="2" borderId="45"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1" xfId="0" applyFont="1" applyFill="1" applyBorder="1" applyAlignment="1">
      <alignment horizontal="center" vertical="center"/>
    </xf>
    <xf numFmtId="0" fontId="17" fillId="9" borderId="33" xfId="0" applyFont="1" applyFill="1" applyBorder="1" applyAlignment="1">
      <alignment horizontal="left" vertical="center" wrapText="1"/>
    </xf>
    <xf numFmtId="0" fontId="17" fillId="9" borderId="15" xfId="0" applyFont="1" applyFill="1" applyBorder="1" applyAlignment="1">
      <alignment horizontal="left" vertical="center" wrapText="1"/>
    </xf>
    <xf numFmtId="0" fontId="17" fillId="9" borderId="35" xfId="0" applyFont="1" applyFill="1" applyBorder="1" applyAlignment="1">
      <alignment horizontal="left" vertical="center" wrapText="1"/>
    </xf>
    <xf numFmtId="0" fontId="17" fillId="9" borderId="48" xfId="0" applyFont="1" applyFill="1" applyBorder="1" applyAlignment="1">
      <alignment horizontal="left" vertical="center" wrapText="1"/>
    </xf>
    <xf numFmtId="0" fontId="17" fillId="9" borderId="29" xfId="0" applyFont="1" applyFill="1" applyBorder="1" applyAlignment="1">
      <alignment horizontal="left" vertical="center" wrapText="1"/>
    </xf>
    <xf numFmtId="0" fontId="17" fillId="9" borderId="60" xfId="0" applyFont="1" applyFill="1" applyBorder="1" applyAlignment="1">
      <alignment horizontal="left" vertical="center" wrapText="1"/>
    </xf>
    <xf numFmtId="0" fontId="17" fillId="10" borderId="22" xfId="0" applyFont="1" applyFill="1" applyBorder="1" applyAlignment="1">
      <alignment horizontal="left" vertical="center" wrapText="1"/>
    </xf>
    <xf numFmtId="0" fontId="17" fillId="10" borderId="77" xfId="0" applyFont="1" applyFill="1" applyBorder="1" applyAlignment="1">
      <alignment horizontal="left" vertical="center" wrapText="1"/>
    </xf>
    <xf numFmtId="0" fontId="17" fillId="10" borderId="14" xfId="0" applyFont="1" applyFill="1" applyBorder="1" applyAlignment="1">
      <alignment horizontal="left" vertical="center" wrapText="1"/>
    </xf>
    <xf numFmtId="0" fontId="17" fillId="9" borderId="22" xfId="0" applyFont="1" applyFill="1" applyBorder="1" applyAlignment="1">
      <alignment horizontal="left" vertical="center" wrapText="1"/>
    </xf>
    <xf numFmtId="0" fontId="17" fillId="9" borderId="14" xfId="0" applyFont="1" applyFill="1" applyBorder="1" applyAlignment="1">
      <alignment horizontal="left" vertical="center" wrapText="1"/>
    </xf>
    <xf numFmtId="0" fontId="17" fillId="10" borderId="73" xfId="0" applyFont="1" applyFill="1" applyBorder="1" applyAlignment="1">
      <alignment horizontal="left" vertical="center" wrapText="1"/>
    </xf>
    <xf numFmtId="0" fontId="17" fillId="9" borderId="23" xfId="0" applyFont="1" applyFill="1" applyBorder="1" applyAlignment="1">
      <alignment horizontal="left" vertical="center" wrapText="1"/>
    </xf>
    <xf numFmtId="0" fontId="17" fillId="9" borderId="77" xfId="0" applyFont="1" applyFill="1" applyBorder="1" applyAlignment="1">
      <alignment horizontal="left" vertical="center" wrapText="1"/>
    </xf>
    <xf numFmtId="0" fontId="17" fillId="9" borderId="54" xfId="0" applyFont="1" applyFill="1" applyBorder="1" applyAlignment="1">
      <alignment horizontal="left" vertical="center" wrapText="1"/>
    </xf>
    <xf numFmtId="0" fontId="17" fillId="9" borderId="89" xfId="0" applyFont="1" applyFill="1" applyBorder="1" applyAlignment="1">
      <alignment horizontal="left" vertical="center" wrapText="1"/>
    </xf>
    <xf numFmtId="0" fontId="17" fillId="9" borderId="28" xfId="0" applyFont="1" applyFill="1" applyBorder="1" applyAlignment="1">
      <alignment horizontal="left" vertical="center" wrapText="1"/>
    </xf>
    <xf numFmtId="0" fontId="17" fillId="9" borderId="27" xfId="0" applyFont="1" applyFill="1" applyBorder="1" applyAlignment="1">
      <alignment horizontal="left" vertical="center" wrapText="1"/>
    </xf>
    <xf numFmtId="0" fontId="17" fillId="10" borderId="28" xfId="0" applyFont="1" applyFill="1" applyBorder="1" applyAlignment="1">
      <alignment horizontal="left" vertical="center" wrapText="1"/>
    </xf>
    <xf numFmtId="0" fontId="17" fillId="10" borderId="83" xfId="0" applyFont="1" applyFill="1" applyBorder="1" applyAlignment="1">
      <alignment horizontal="left" vertical="center" wrapText="1"/>
    </xf>
    <xf numFmtId="0" fontId="17" fillId="10" borderId="27" xfId="0" applyFont="1" applyFill="1" applyBorder="1" applyAlignment="1">
      <alignment horizontal="left" vertical="center" wrapText="1"/>
    </xf>
    <xf numFmtId="0" fontId="12" fillId="2" borderId="53" xfId="0" applyFont="1" applyFill="1" applyBorder="1" applyAlignment="1">
      <alignment horizontal="center" vertical="center" textRotation="90" wrapText="1"/>
    </xf>
    <xf numFmtId="0" fontId="12" fillId="2" borderId="85" xfId="0" applyFont="1" applyFill="1" applyBorder="1" applyAlignment="1">
      <alignment horizontal="center" vertical="center" textRotation="90" wrapText="1"/>
    </xf>
    <xf numFmtId="0" fontId="12" fillId="2" borderId="58" xfId="0" applyFont="1" applyFill="1" applyBorder="1" applyAlignment="1">
      <alignment horizontal="center" vertical="center" textRotation="90" wrapText="1"/>
    </xf>
    <xf numFmtId="0" fontId="17" fillId="9" borderId="91" xfId="0" applyFont="1" applyFill="1" applyBorder="1" applyAlignment="1">
      <alignment horizontal="left" vertical="center" wrapText="1"/>
    </xf>
    <xf numFmtId="0" fontId="17" fillId="9" borderId="56" xfId="0" applyFont="1" applyFill="1" applyBorder="1" applyAlignment="1">
      <alignment horizontal="left" vertical="center" wrapText="1"/>
    </xf>
    <xf numFmtId="0" fontId="17" fillId="9" borderId="78" xfId="0" applyFont="1" applyFill="1" applyBorder="1" applyAlignment="1">
      <alignment horizontal="left" vertical="center" wrapText="1"/>
    </xf>
    <xf numFmtId="0" fontId="17" fillId="9" borderId="37" xfId="0" applyFont="1" applyFill="1" applyBorder="1" applyAlignment="1">
      <alignment horizontal="left" vertical="center" wrapText="1"/>
    </xf>
    <xf numFmtId="0" fontId="17" fillId="9" borderId="39" xfId="0" applyFont="1" applyFill="1" applyBorder="1" applyAlignment="1">
      <alignment horizontal="left" vertical="center" wrapText="1"/>
    </xf>
    <xf numFmtId="0" fontId="17" fillId="9" borderId="41" xfId="0" applyFont="1" applyFill="1" applyBorder="1" applyAlignment="1">
      <alignment horizontal="left" vertical="center" wrapText="1"/>
    </xf>
    <xf numFmtId="0" fontId="17" fillId="9" borderId="83" xfId="0" applyFont="1" applyFill="1" applyBorder="1" applyAlignment="1">
      <alignment horizontal="left" vertical="center" wrapText="1"/>
    </xf>
    <xf numFmtId="0" fontId="13" fillId="0" borderId="0" xfId="0" applyFont="1" applyAlignment="1">
      <alignment horizontal="left" vertical="center" wrapText="1"/>
    </xf>
    <xf numFmtId="0" fontId="14" fillId="6" borderId="0" xfId="0" applyFont="1" applyFill="1" applyAlignment="1">
      <alignment horizontal="left" vertical="center" wrapText="1"/>
    </xf>
    <xf numFmtId="0" fontId="10" fillId="6" borderId="0" xfId="0" applyFont="1" applyFill="1" applyAlignment="1">
      <alignment horizontal="left" vertical="center"/>
    </xf>
    <xf numFmtId="0" fontId="18" fillId="2" borderId="2" xfId="0" applyFont="1" applyFill="1" applyBorder="1" applyAlignment="1">
      <alignment horizontal="center" vertical="center" wrapText="1"/>
    </xf>
    <xf numFmtId="0" fontId="18" fillId="2" borderId="3" xfId="0" applyFont="1" applyFill="1" applyBorder="1" applyAlignment="1">
      <alignment horizontal="center" vertical="center" wrapText="1"/>
    </xf>
    <xf numFmtId="0" fontId="11" fillId="2" borderId="20" xfId="0" applyFont="1" applyFill="1" applyBorder="1" applyAlignment="1">
      <alignment horizontal="center" vertical="center" wrapText="1"/>
    </xf>
    <xf numFmtId="0" fontId="11" fillId="2" borderId="48" xfId="0" applyFont="1" applyFill="1" applyBorder="1" applyAlignment="1">
      <alignment horizontal="center" vertical="center" wrapText="1"/>
    </xf>
    <xf numFmtId="0" fontId="14" fillId="2" borderId="2" xfId="1" applyFont="1" applyFill="1" applyBorder="1" applyAlignment="1">
      <alignment horizontal="center" vertical="center" wrapText="1"/>
    </xf>
    <xf numFmtId="0" fontId="14" fillId="2" borderId="34" xfId="1" applyFont="1" applyFill="1" applyBorder="1" applyAlignment="1">
      <alignment horizontal="center" vertical="center" wrapText="1"/>
    </xf>
    <xf numFmtId="0" fontId="11" fillId="2" borderId="2" xfId="0" applyFont="1" applyFill="1" applyBorder="1" applyAlignment="1">
      <alignment horizontal="center" vertical="center" wrapText="1"/>
    </xf>
    <xf numFmtId="0" fontId="11" fillId="2" borderId="34" xfId="0" applyFont="1" applyFill="1" applyBorder="1" applyAlignment="1">
      <alignment horizontal="center" vertical="center" wrapText="1"/>
    </xf>
    <xf numFmtId="0" fontId="14" fillId="2" borderId="2" xfId="0" applyFont="1" applyFill="1" applyBorder="1" applyAlignment="1">
      <alignment horizontal="center" vertical="center" wrapText="1"/>
    </xf>
    <xf numFmtId="0" fontId="14" fillId="2" borderId="5" xfId="0" applyFont="1" applyFill="1" applyBorder="1" applyAlignment="1">
      <alignment horizontal="center" vertical="center" wrapText="1"/>
    </xf>
    <xf numFmtId="0" fontId="14" fillId="2" borderId="1" xfId="0" applyFont="1" applyFill="1" applyBorder="1" applyAlignment="1">
      <alignment horizontal="center" vertical="center" wrapText="1"/>
    </xf>
    <xf numFmtId="0" fontId="14" fillId="2" borderId="33" xfId="0" applyFont="1" applyFill="1" applyBorder="1" applyAlignment="1">
      <alignment horizontal="center" vertical="center" wrapText="1"/>
    </xf>
    <xf numFmtId="0" fontId="14" fillId="2" borderId="2" xfId="0" applyFont="1" applyFill="1" applyBorder="1" applyAlignment="1">
      <alignment horizontal="left" vertical="center" wrapText="1" indent="1"/>
    </xf>
    <xf numFmtId="0" fontId="14" fillId="2" borderId="34" xfId="0" applyFont="1" applyFill="1" applyBorder="1" applyAlignment="1">
      <alignment horizontal="left" vertical="center" wrapText="1" indent="1"/>
    </xf>
    <xf numFmtId="0" fontId="14" fillId="2" borderId="3" xfId="0" applyFont="1" applyFill="1" applyBorder="1" applyAlignment="1">
      <alignment horizontal="center" vertical="center" wrapText="1"/>
    </xf>
    <xf numFmtId="0" fontId="14" fillId="2" borderId="6" xfId="0" applyFont="1" applyFill="1" applyBorder="1" applyAlignment="1">
      <alignment horizontal="center" vertical="center" wrapText="1"/>
    </xf>
    <xf numFmtId="0" fontId="14" fillId="2" borderId="1" xfId="0" applyFont="1" applyFill="1" applyBorder="1" applyAlignment="1">
      <alignment horizontal="left" vertical="center" wrapText="1" indent="1"/>
    </xf>
    <xf numFmtId="0" fontId="14" fillId="2" borderId="4" xfId="0" applyFont="1" applyFill="1" applyBorder="1" applyAlignment="1">
      <alignment horizontal="left" vertical="center" wrapText="1" indent="1"/>
    </xf>
    <xf numFmtId="0" fontId="14" fillId="2" borderId="30" xfId="0" applyFont="1" applyFill="1" applyBorder="1" applyAlignment="1">
      <alignment horizontal="center" vertical="center" wrapText="1"/>
    </xf>
    <xf numFmtId="0" fontId="14" fillId="2" borderId="35" xfId="0" applyFont="1" applyFill="1" applyBorder="1" applyAlignment="1">
      <alignment horizontal="center" vertical="center" wrapText="1"/>
    </xf>
    <xf numFmtId="49" fontId="14" fillId="8" borderId="0" xfId="29" applyNumberFormat="1" applyFont="1" applyFill="1" applyBorder="1" applyAlignment="1">
      <alignment horizontal="center" vertical="center" wrapText="1"/>
    </xf>
    <xf numFmtId="0" fontId="17" fillId="7" borderId="109" xfId="15" applyFont="1" applyFill="1" applyBorder="1" applyAlignment="1">
      <alignment horizontal="center" vertical="center" wrapText="1"/>
    </xf>
    <xf numFmtId="0" fontId="17" fillId="7" borderId="110" xfId="15" applyFont="1" applyFill="1" applyBorder="1" applyAlignment="1">
      <alignment horizontal="center" vertical="center" wrapText="1"/>
    </xf>
    <xf numFmtId="49" fontId="10" fillId="8" borderId="0" xfId="29" applyNumberFormat="1" applyFont="1" applyFill="1" applyBorder="1" applyAlignment="1">
      <alignment horizontal="center" vertical="center"/>
    </xf>
    <xf numFmtId="49" fontId="24" fillId="8" borderId="0" xfId="29" applyNumberFormat="1" applyFont="1" applyFill="1" applyBorder="1" applyAlignment="1">
      <alignment horizontal="center" vertical="center"/>
    </xf>
    <xf numFmtId="0" fontId="14" fillId="2" borderId="106" xfId="15" applyFont="1" applyFill="1" applyBorder="1" applyAlignment="1">
      <alignment horizontal="center" vertical="center" wrapText="1"/>
    </xf>
    <xf numFmtId="0" fontId="14" fillId="2" borderId="112" xfId="15" applyFont="1" applyFill="1" applyBorder="1" applyAlignment="1">
      <alignment horizontal="center" vertical="center" wrapText="1"/>
    </xf>
    <xf numFmtId="0" fontId="14" fillId="2" borderId="107" xfId="15" applyFont="1" applyFill="1" applyBorder="1" applyAlignment="1">
      <alignment horizontal="center" vertical="center" wrapText="1"/>
    </xf>
    <xf numFmtId="0" fontId="14" fillId="2" borderId="34" xfId="15" applyFont="1" applyFill="1" applyBorder="1" applyAlignment="1">
      <alignment horizontal="center" vertical="center" wrapText="1"/>
    </xf>
    <xf numFmtId="0" fontId="14" fillId="2" borderId="107" xfId="0" applyFont="1" applyFill="1" applyBorder="1" applyAlignment="1">
      <alignment horizontal="center" vertical="center" wrapText="1"/>
    </xf>
    <xf numFmtId="0" fontId="14" fillId="2" borderId="34" xfId="0" applyFont="1" applyFill="1" applyBorder="1" applyAlignment="1">
      <alignment horizontal="center" vertical="center" wrapText="1"/>
    </xf>
    <xf numFmtId="0" fontId="14" fillId="2" borderId="108" xfId="15" applyFont="1" applyFill="1" applyBorder="1" applyAlignment="1">
      <alignment horizontal="center" vertical="center" wrapText="1"/>
    </xf>
    <xf numFmtId="0" fontId="14" fillId="2" borderId="50" xfId="15" applyFont="1" applyFill="1" applyBorder="1" applyAlignment="1">
      <alignment horizontal="center" vertical="center" wrapText="1"/>
    </xf>
    <xf numFmtId="0" fontId="14" fillId="2" borderId="62" xfId="15" applyFont="1" applyFill="1" applyBorder="1" applyAlignment="1">
      <alignment horizontal="center" vertical="center" wrapText="1"/>
    </xf>
    <xf numFmtId="0" fontId="14" fillId="2" borderId="59" xfId="15" applyFont="1" applyFill="1" applyBorder="1" applyAlignment="1">
      <alignment horizontal="center" vertical="center" wrapText="1"/>
    </xf>
    <xf numFmtId="14" fontId="11" fillId="9" borderId="34" xfId="0" applyNumberFormat="1" applyFont="1" applyFill="1" applyBorder="1" applyAlignment="1">
      <alignment horizontal="center" vertical="center" wrapText="1"/>
    </xf>
    <xf numFmtId="14" fontId="11" fillId="9" borderId="8" xfId="0" applyNumberFormat="1" applyFont="1" applyFill="1" applyBorder="1" applyAlignment="1">
      <alignment horizontal="center" vertical="center" wrapText="1"/>
    </xf>
    <xf numFmtId="0" fontId="11" fillId="9" borderId="56" xfId="0" applyFont="1" applyFill="1" applyBorder="1" applyAlignment="1">
      <alignment horizontal="left" vertical="center" wrapText="1"/>
    </xf>
    <xf numFmtId="0" fontId="11" fillId="9" borderId="48" xfId="0" applyFont="1" applyFill="1" applyBorder="1" applyAlignment="1">
      <alignment horizontal="left" vertical="center" wrapText="1"/>
    </xf>
    <xf numFmtId="0" fontId="11" fillId="9" borderId="87" xfId="0" applyFont="1" applyFill="1" applyBorder="1" applyAlignment="1">
      <alignment horizontal="left" vertical="center" wrapText="1"/>
    </xf>
    <xf numFmtId="0" fontId="11" fillId="9" borderId="60" xfId="0" applyFont="1" applyFill="1" applyBorder="1" applyAlignment="1">
      <alignment horizontal="left" vertical="center" wrapText="1"/>
    </xf>
    <xf numFmtId="49" fontId="10" fillId="8" borderId="0" xfId="29" applyNumberFormat="1" applyFont="1" applyFill="1" applyBorder="1" applyAlignment="1">
      <alignment horizontal="left" vertical="center"/>
    </xf>
    <xf numFmtId="49" fontId="24" fillId="8" borderId="0" xfId="29" applyNumberFormat="1" applyFont="1" applyFill="1" applyBorder="1" applyAlignment="1">
      <alignment horizontal="left" vertical="center"/>
    </xf>
    <xf numFmtId="49" fontId="14" fillId="8" borderId="0" xfId="29" applyNumberFormat="1" applyFont="1" applyFill="1" applyBorder="1" applyAlignment="1">
      <alignment horizontal="left" vertical="center" wrapText="1"/>
    </xf>
    <xf numFmtId="14" fontId="11" fillId="9" borderId="23" xfId="0" applyNumberFormat="1" applyFont="1" applyFill="1" applyBorder="1" applyAlignment="1">
      <alignment horizontal="left" vertical="center" wrapText="1"/>
    </xf>
    <xf numFmtId="14" fontId="11" fillId="9" borderId="14" xfId="0" applyNumberFormat="1" applyFont="1" applyFill="1" applyBorder="1" applyAlignment="1">
      <alignment horizontal="left" vertical="center" wrapText="1"/>
    </xf>
    <xf numFmtId="14" fontId="13" fillId="2" borderId="21" xfId="0" applyNumberFormat="1" applyFont="1" applyFill="1" applyBorder="1" applyAlignment="1">
      <alignment horizontal="center" vertical="center" wrapText="1"/>
    </xf>
    <xf numFmtId="14" fontId="13" fillId="2" borderId="36" xfId="0" applyNumberFormat="1" applyFont="1" applyFill="1" applyBorder="1" applyAlignment="1">
      <alignment horizontal="center" vertical="center" wrapText="1"/>
    </xf>
    <xf numFmtId="14" fontId="11" fillId="9" borderId="87" xfId="0" applyNumberFormat="1" applyFont="1" applyFill="1" applyBorder="1" applyAlignment="1">
      <alignment horizontal="left" vertical="center" wrapText="1"/>
    </xf>
    <xf numFmtId="14" fontId="11" fillId="9" borderId="60" xfId="0" applyNumberFormat="1" applyFont="1" applyFill="1" applyBorder="1" applyAlignment="1">
      <alignment horizontal="left" vertical="center" wrapText="1"/>
    </xf>
    <xf numFmtId="0" fontId="11" fillId="9" borderId="23" xfId="0" applyFont="1" applyFill="1" applyBorder="1" applyAlignment="1">
      <alignment horizontal="left" vertical="center" wrapText="1"/>
    </xf>
    <xf numFmtId="0" fontId="11" fillId="9" borderId="14" xfId="0" applyFont="1" applyFill="1" applyBorder="1" applyAlignment="1">
      <alignment horizontal="left" vertical="center" wrapText="1"/>
    </xf>
    <xf numFmtId="0" fontId="11" fillId="9" borderId="88" xfId="0" applyFont="1" applyFill="1" applyBorder="1" applyAlignment="1">
      <alignment horizontal="left" vertical="center" wrapText="1"/>
    </xf>
    <xf numFmtId="0" fontId="11" fillId="9" borderId="27" xfId="0" applyFont="1" applyFill="1" applyBorder="1" applyAlignment="1">
      <alignment horizontal="left" vertical="center" wrapText="1"/>
    </xf>
    <xf numFmtId="0" fontId="11" fillId="9" borderId="86" xfId="0" applyFont="1" applyFill="1" applyBorder="1" applyAlignment="1">
      <alignment horizontal="left" vertical="center" wrapText="1"/>
    </xf>
    <xf numFmtId="0" fontId="11" fillId="9" borderId="11" xfId="0" applyFont="1" applyFill="1" applyBorder="1" applyAlignment="1">
      <alignment horizontal="justify" vertical="center" wrapText="1"/>
    </xf>
    <xf numFmtId="0" fontId="11" fillId="0" borderId="0" xfId="4" applyFont="1" applyAlignment="1" applyProtection="1">
      <alignment horizontal="left" vertical="center" wrapText="1"/>
      <protection locked="0"/>
    </xf>
    <xf numFmtId="0" fontId="11" fillId="6" borderId="7" xfId="0" applyFont="1" applyFill="1" applyBorder="1" applyAlignment="1" applyProtection="1">
      <alignment horizontal="left" vertical="center"/>
      <protection locked="0"/>
    </xf>
    <xf numFmtId="0" fontId="11" fillId="0" borderId="0" xfId="0" applyFont="1" applyAlignment="1" applyProtection="1">
      <alignment horizontal="left" vertical="center" wrapText="1"/>
      <protection locked="0"/>
    </xf>
    <xf numFmtId="0" fontId="10" fillId="0" borderId="7" xfId="0" applyFont="1" applyBorder="1" applyAlignment="1" applyProtection="1">
      <alignment horizontal="left" vertical="center" wrapText="1"/>
      <protection locked="0"/>
    </xf>
    <xf numFmtId="0" fontId="12" fillId="2" borderId="7" xfId="0" applyFont="1" applyFill="1" applyBorder="1" applyAlignment="1" applyProtection="1">
      <alignment horizontal="center" vertical="center" wrapText="1"/>
      <protection locked="0"/>
    </xf>
    <xf numFmtId="0" fontId="11" fillId="6" borderId="7" xfId="0" applyFont="1" applyFill="1" applyBorder="1" applyAlignment="1" applyProtection="1">
      <alignment horizontal="center" vertical="center"/>
      <protection locked="0"/>
    </xf>
    <xf numFmtId="0" fontId="14" fillId="0" borderId="0" xfId="0" applyFont="1" applyAlignment="1" applyProtection="1">
      <alignment horizontal="left" vertical="center"/>
      <protection locked="0"/>
    </xf>
    <xf numFmtId="0" fontId="13" fillId="2" borderId="7" xfId="0" applyFont="1" applyFill="1" applyBorder="1" applyAlignment="1">
      <alignment horizontal="center" vertical="center"/>
    </xf>
    <xf numFmtId="0" fontId="13" fillId="2" borderId="7" xfId="0" applyFont="1" applyFill="1" applyBorder="1" applyAlignment="1">
      <alignment horizontal="center" vertical="center" wrapText="1"/>
    </xf>
    <xf numFmtId="0" fontId="11" fillId="0" borderId="7" xfId="0" applyFont="1" applyBorder="1" applyAlignment="1">
      <alignment horizontal="left" vertical="center" wrapText="1"/>
    </xf>
    <xf numFmtId="0" fontId="11" fillId="0" borderId="7" xfId="0" applyFont="1" applyBorder="1" applyAlignment="1">
      <alignment horizontal="left" vertical="center"/>
    </xf>
    <xf numFmtId="0" fontId="13" fillId="2" borderId="34" xfId="0" applyFont="1" applyFill="1" applyBorder="1" applyAlignment="1">
      <alignment horizontal="center" vertical="center"/>
    </xf>
    <xf numFmtId="0" fontId="11" fillId="0" borderId="22" xfId="0" applyFont="1" applyBorder="1" applyAlignment="1">
      <alignment horizontal="left" vertical="center" wrapText="1"/>
    </xf>
    <xf numFmtId="0" fontId="11" fillId="0" borderId="77" xfId="0" applyFont="1" applyBorder="1" applyAlignment="1">
      <alignment horizontal="left" vertical="center" wrapText="1"/>
    </xf>
    <xf numFmtId="0" fontId="11" fillId="0" borderId="14" xfId="0" applyFont="1" applyBorder="1" applyAlignment="1">
      <alignment horizontal="left" vertical="center" wrapText="1"/>
    </xf>
    <xf numFmtId="0" fontId="11" fillId="0" borderId="22" xfId="0" applyFont="1" applyBorder="1" applyAlignment="1">
      <alignment horizontal="left" vertical="center"/>
    </xf>
    <xf numFmtId="0" fontId="11" fillId="0" borderId="77" xfId="0" applyFont="1" applyBorder="1" applyAlignment="1">
      <alignment horizontal="left" vertical="center"/>
    </xf>
    <xf numFmtId="0" fontId="11" fillId="0" borderId="14" xfId="0" applyFont="1" applyBorder="1" applyAlignment="1">
      <alignment horizontal="left" vertical="center"/>
    </xf>
    <xf numFmtId="0" fontId="11" fillId="0" borderId="73" xfId="0" applyFont="1" applyBorder="1" applyAlignment="1">
      <alignment horizontal="left" vertical="center" wrapText="1"/>
    </xf>
    <xf numFmtId="0" fontId="11" fillId="0" borderId="73" xfId="0" applyFont="1" applyBorder="1" applyAlignment="1">
      <alignment horizontal="left" vertical="center"/>
    </xf>
    <xf numFmtId="0" fontId="14" fillId="0" borderId="7" xfId="0" applyFont="1" applyBorder="1" applyAlignment="1">
      <alignment horizontal="left" vertical="center" wrapText="1" indent="1"/>
    </xf>
    <xf numFmtId="0" fontId="14" fillId="13" borderId="7" xfId="0" applyFont="1" applyFill="1" applyBorder="1" applyAlignment="1">
      <alignment horizontal="center" vertical="center" wrapText="1"/>
    </xf>
    <xf numFmtId="0" fontId="14" fillId="14" borderId="7" xfId="0" applyFont="1" applyFill="1" applyBorder="1" applyAlignment="1">
      <alignment horizontal="center" vertical="center" wrapText="1"/>
    </xf>
    <xf numFmtId="3" fontId="14" fillId="13" borderId="7" xfId="0" applyNumberFormat="1" applyFont="1" applyFill="1" applyBorder="1" applyAlignment="1">
      <alignment horizontal="center" vertical="center" wrapText="1"/>
    </xf>
    <xf numFmtId="3" fontId="14" fillId="14" borderId="7" xfId="0" applyNumberFormat="1" applyFont="1" applyFill="1" applyBorder="1" applyAlignment="1">
      <alignment horizontal="center" vertical="center" wrapText="1"/>
    </xf>
    <xf numFmtId="0" fontId="14" fillId="15" borderId="7" xfId="0" applyFont="1" applyFill="1" applyBorder="1" applyAlignment="1">
      <alignment horizontal="center" vertical="center" wrapText="1"/>
    </xf>
    <xf numFmtId="0" fontId="14" fillId="0" borderId="48" xfId="0" applyFont="1" applyBorder="1" applyAlignment="1">
      <alignment horizontal="center" vertical="center" wrapText="1"/>
    </xf>
    <xf numFmtId="0" fontId="14" fillId="0" borderId="35" xfId="0" applyFont="1" applyBorder="1" applyAlignment="1">
      <alignment horizontal="center" vertical="center" wrapText="1"/>
    </xf>
    <xf numFmtId="0" fontId="14" fillId="0" borderId="10" xfId="0" applyFont="1" applyBorder="1" applyAlignment="1">
      <alignment horizontal="center" vertical="center" wrapText="1"/>
    </xf>
    <xf numFmtId="0" fontId="14" fillId="0" borderId="48" xfId="0" applyFont="1" applyBorder="1" applyAlignment="1">
      <alignment horizontal="left" vertical="center" wrapText="1" indent="1"/>
    </xf>
    <xf numFmtId="0" fontId="14" fillId="0" borderId="34" xfId="0" applyFont="1" applyBorder="1" applyAlignment="1">
      <alignment horizontal="center" vertical="center" wrapText="1"/>
    </xf>
    <xf numFmtId="3" fontId="14" fillId="13" borderId="33" xfId="0" applyNumberFormat="1" applyFont="1" applyFill="1" applyBorder="1" applyAlignment="1">
      <alignment horizontal="center" vertical="center" wrapText="1"/>
    </xf>
    <xf numFmtId="0" fontId="14" fillId="0" borderId="11" xfId="0" applyFont="1" applyBorder="1" applyAlignment="1">
      <alignment horizontal="center" vertical="center" wrapText="1"/>
    </xf>
    <xf numFmtId="0" fontId="14" fillId="0" borderId="33" xfId="0" applyFont="1" applyBorder="1" applyAlignment="1">
      <alignment horizontal="center" vertical="center" wrapText="1"/>
    </xf>
    <xf numFmtId="0" fontId="17" fillId="0" borderId="35" xfId="0" applyFont="1" applyBorder="1" applyAlignment="1">
      <alignment horizontal="center" vertical="center" wrapText="1"/>
    </xf>
    <xf numFmtId="3" fontId="14" fillId="13" borderId="11" xfId="0" applyNumberFormat="1" applyFont="1" applyFill="1" applyBorder="1" applyAlignment="1">
      <alignment horizontal="center" vertical="center" wrapText="1"/>
    </xf>
    <xf numFmtId="0" fontId="14" fillId="13" borderId="34" xfId="0" applyFont="1" applyFill="1" applyBorder="1" applyAlignment="1">
      <alignment horizontal="center" vertical="center" wrapText="1"/>
    </xf>
    <xf numFmtId="0" fontId="14" fillId="13" borderId="50" xfId="0" applyFont="1" applyFill="1" applyBorder="1" applyAlignment="1">
      <alignment horizontal="center" vertical="center" wrapText="1"/>
    </xf>
    <xf numFmtId="0" fontId="14" fillId="13" borderId="11" xfId="0" applyFont="1" applyFill="1" applyBorder="1" applyAlignment="1">
      <alignment horizontal="center" vertical="center" wrapText="1"/>
    </xf>
    <xf numFmtId="0" fontId="14" fillId="0" borderId="4" xfId="0" applyFont="1" applyBorder="1" applyAlignment="1">
      <alignment horizontal="center" vertical="center" wrapText="1"/>
    </xf>
    <xf numFmtId="0" fontId="17" fillId="0" borderId="28" xfId="0" applyFont="1" applyBorder="1" applyAlignment="1">
      <alignment horizontal="center" vertical="center" wrapText="1"/>
    </xf>
    <xf numFmtId="0" fontId="35" fillId="13" borderId="4" xfId="0" applyFont="1" applyFill="1" applyBorder="1" applyAlignment="1">
      <alignment horizontal="center" vertical="center" wrapText="1"/>
    </xf>
    <xf numFmtId="0" fontId="35" fillId="13" borderId="5" xfId="0" applyFont="1" applyFill="1" applyBorder="1" applyAlignment="1">
      <alignment horizontal="center" vertical="center" wrapText="1"/>
    </xf>
    <xf numFmtId="0" fontId="35" fillId="13" borderId="6" xfId="0" applyFont="1" applyFill="1" applyBorder="1" applyAlignment="1">
      <alignment horizontal="center" vertical="center" wrapText="1"/>
    </xf>
    <xf numFmtId="0" fontId="14" fillId="13" borderId="4" xfId="0" applyFont="1" applyFill="1" applyBorder="1" applyAlignment="1">
      <alignment horizontal="center" vertical="center" wrapText="1"/>
    </xf>
    <xf numFmtId="0" fontId="14" fillId="13" borderId="5" xfId="0" applyFont="1" applyFill="1" applyBorder="1" applyAlignment="1">
      <alignment horizontal="center" vertical="center" wrapText="1"/>
    </xf>
    <xf numFmtId="0" fontId="14" fillId="13" borderId="6" xfId="0" applyFont="1" applyFill="1" applyBorder="1" applyAlignment="1">
      <alignment horizontal="center" vertical="center" wrapText="1"/>
    </xf>
  </cellXfs>
  <cellStyles count="47">
    <cellStyle name="Hipervínculo" xfId="7" builtinId="8"/>
    <cellStyle name="Hipervínculo 2" xfId="8" xr:uid="{00000000-0005-0000-0000-000001000000}"/>
    <cellStyle name="Hipervínculo 3" xfId="30" xr:uid="{00000000-0005-0000-0000-000002000000}"/>
    <cellStyle name="Hipervínculo 4" xfId="38" xr:uid="{00000000-0005-0000-0000-000003000000}"/>
    <cellStyle name="Hyperlink" xfId="46" xr:uid="{00000000-000B-0000-0000-000008000000}"/>
    <cellStyle name="Millares [0]" xfId="45" builtinId="6"/>
    <cellStyle name="Millares 2" xfId="5" xr:uid="{00000000-0005-0000-0000-000004000000}"/>
    <cellStyle name="Millares 2 2" xfId="39" xr:uid="{6C4EDDF9-5EFA-4267-8BCA-D73D0979E767}"/>
    <cellStyle name="Millares 3" xfId="41" xr:uid="{93F0B095-6A93-4932-96F4-DDAC57A9302A}"/>
    <cellStyle name="Moneda" xfId="6" builtinId="4"/>
    <cellStyle name="Moneda [0]" xfId="44" builtinId="7"/>
    <cellStyle name="Moneda [0] 2" xfId="42" xr:uid="{C49E51AF-CA8D-42D1-9C07-E2E22276DAC1}"/>
    <cellStyle name="Moneda 2" xfId="31" xr:uid="{00000000-0005-0000-0000-000006000000}"/>
    <cellStyle name="Normal" xfId="0" builtinId="0"/>
    <cellStyle name="Normal 10" xfId="9" xr:uid="{00000000-0005-0000-0000-000008000000}"/>
    <cellStyle name="Normal 10 2" xfId="10" xr:uid="{00000000-0005-0000-0000-000009000000}"/>
    <cellStyle name="Normal 10 3" xfId="34" xr:uid="{00000000-0005-0000-0000-00000A000000}"/>
    <cellStyle name="Normal 11" xfId="3" xr:uid="{00000000-0005-0000-0000-00000B000000}"/>
    <cellStyle name="Normal 11 2" xfId="11" xr:uid="{00000000-0005-0000-0000-00000C000000}"/>
    <cellStyle name="Normal 12" xfId="12" xr:uid="{00000000-0005-0000-0000-00000D000000}"/>
    <cellStyle name="Normal 12 2" xfId="13" xr:uid="{00000000-0005-0000-0000-00000E000000}"/>
    <cellStyle name="Normal 13" xfId="14" xr:uid="{00000000-0005-0000-0000-00000F000000}"/>
    <cellStyle name="Normal 14" xfId="35" xr:uid="{00000000-0005-0000-0000-000010000000}"/>
    <cellStyle name="Normal 15" xfId="37" xr:uid="{00000000-0005-0000-0000-000011000000}"/>
    <cellStyle name="Normal 15 2" xfId="40" xr:uid="{7A373EF9-F179-443E-B472-128CF231B1E2}"/>
    <cellStyle name="Normal 2" xfId="1" xr:uid="{00000000-0005-0000-0000-000012000000}"/>
    <cellStyle name="Normal 2 2" xfId="15" xr:uid="{00000000-0005-0000-0000-000013000000}"/>
    <cellStyle name="Normal 2 2 2" xfId="36" xr:uid="{00000000-0005-0000-0000-000014000000}"/>
    <cellStyle name="Normal 3" xfId="2" xr:uid="{00000000-0005-0000-0000-000015000000}"/>
    <cellStyle name="Normal 3 2" xfId="29" xr:uid="{00000000-0005-0000-0000-000016000000}"/>
    <cellStyle name="Normal 4" xfId="4" xr:uid="{00000000-0005-0000-0000-000017000000}"/>
    <cellStyle name="Normal 4 2" xfId="16" xr:uid="{00000000-0005-0000-0000-000018000000}"/>
    <cellStyle name="Normal 4 2 2" xfId="33" xr:uid="{00000000-0005-0000-0000-000019000000}"/>
    <cellStyle name="Normal 4 3" xfId="32" xr:uid="{00000000-0005-0000-0000-00001A000000}"/>
    <cellStyle name="Normal 5" xfId="17" xr:uid="{00000000-0005-0000-0000-00001B000000}"/>
    <cellStyle name="Normal 5 2" xfId="18" xr:uid="{00000000-0005-0000-0000-00001C000000}"/>
    <cellStyle name="Normal 6" xfId="19" xr:uid="{00000000-0005-0000-0000-00001D000000}"/>
    <cellStyle name="Normal 6 2" xfId="20" xr:uid="{00000000-0005-0000-0000-00001E000000}"/>
    <cellStyle name="Normal 7" xfId="21" xr:uid="{00000000-0005-0000-0000-00001F000000}"/>
    <cellStyle name="Normal 7 2" xfId="22" xr:uid="{00000000-0005-0000-0000-000020000000}"/>
    <cellStyle name="Normal 8" xfId="23" xr:uid="{00000000-0005-0000-0000-000021000000}"/>
    <cellStyle name="Normal 8 2" xfId="24" xr:uid="{00000000-0005-0000-0000-000022000000}"/>
    <cellStyle name="Normal 9" xfId="25" xr:uid="{00000000-0005-0000-0000-000023000000}"/>
    <cellStyle name="Normal 9 2" xfId="26" xr:uid="{00000000-0005-0000-0000-000024000000}"/>
    <cellStyle name="Porcentaje 2" xfId="43" xr:uid="{0B378CE7-56A5-4E1E-9F2A-06FA0AF924DB}"/>
    <cellStyle name="Porcentual 2" xfId="27" xr:uid="{00000000-0005-0000-0000-000025000000}"/>
    <cellStyle name="Porcentual 2 2" xfId="28" xr:uid="{00000000-0005-0000-0000-00002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externalLink" Target="externalLinks/externalLink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4.xml"/><Relationship Id="rId22"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ilesrv\POIC2017\Users\cote\AppData\Local\Temp\Volumes\2t%20respaldo\Documents\proyecto%20orquesta%20marga%20marga\2016\Formulario%20Orquestas%20Profesionales%202016.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ILESRV\Convenios2020\Users\cote\AppData\Local\Temp\Volumes\2t%20respaldo\Documents\proyecto%20orquesta%20marga%20marga\2016\Formulario%20Orquestas%20Profesionales%202016.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fundacionteatroamil-my.sharepoint.com/Users/cote/AppData/Local/Temp/Volumes/2t%20respaldo/Documents/proyecto%20orquesta%20marga%20marga/2016/Formulario%20Orquestas%20Profesionales%202016.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fundacionteatroamil-my.sharepoint.com/Convenios2020/Users/cote/AppData/Local/Temp/Volumes/2t%20respaldo/Documents/proyecto%20orquesta%20marga%20marga/2016/Formulario%20Orquestas%20Profesionales%202016.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fundacionteatroamil-my.sharepoint.com/Convenios2020/GAM/INFORMES/FORMATO%20GAM%2004.05.2017.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fundacionteatroamil-my.sharepoint.com/Convenios2020/Users/marcia.ramirez/AppData/Local/Microsoft/Windows/Temporary%20Internet%20Files/Content.Outlook/JW7J9HVR/FORMATO%20FACH%2003.04.20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dentificación de la entidad"/>
      <sheetName val="Orquesta"/>
      <sheetName val="Comité Técnico"/>
      <sheetName val="Administración"/>
      <sheetName val="Programación"/>
      <sheetName val="Act. de Extensión"/>
      <sheetName val="Presupuesto"/>
      <sheetName val="Listas"/>
      <sheetName val="Punto de datos"/>
    </sheetNames>
    <sheetDataSet>
      <sheetData sheetId="0"/>
      <sheetData sheetId="1"/>
      <sheetData sheetId="2"/>
      <sheetData sheetId="3"/>
      <sheetData sheetId="4"/>
      <sheetData sheetId="5"/>
      <sheetData sheetId="6"/>
      <sheetData sheetId="7"/>
      <sheetData sheetId="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dentificación de la entidad"/>
      <sheetName val="Orquesta"/>
      <sheetName val="Comité Técnico"/>
      <sheetName val="Administración"/>
      <sheetName val="Programación"/>
      <sheetName val="Act. de Extensión"/>
      <sheetName val="Presupuesto"/>
      <sheetName val="Listas"/>
      <sheetName val="Punto de datos"/>
    </sheetNames>
    <sheetDataSet>
      <sheetData sheetId="0"/>
      <sheetData sheetId="1"/>
      <sheetData sheetId="2"/>
      <sheetData sheetId="3"/>
      <sheetData sheetId="4"/>
      <sheetData sheetId="5"/>
      <sheetData sheetId="6"/>
      <sheetData sheetId="7"/>
      <sheetData sheetId="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dentificación de la entidad"/>
      <sheetName val="Orquesta"/>
      <sheetName val="Comité Técnico"/>
      <sheetName val="Administración"/>
      <sheetName val="Programación"/>
      <sheetName val="Act. de Extensión"/>
      <sheetName val="Presupuesto"/>
      <sheetName val="Listas"/>
      <sheetName val="Punto de datos"/>
    </sheetNames>
    <sheetDataSet>
      <sheetData sheetId="0"/>
      <sheetData sheetId="1"/>
      <sheetData sheetId="2"/>
      <sheetData sheetId="3"/>
      <sheetData sheetId="4"/>
      <sheetData sheetId="5"/>
      <sheetData sheetId="6"/>
      <sheetData sheetId="7"/>
      <sheetData sheetId="8"/>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dentificación de la entidad"/>
      <sheetName val="Orquesta"/>
      <sheetName val="Comité Técnico"/>
      <sheetName val="Administración"/>
      <sheetName val="Programación"/>
      <sheetName val="Act. de Extensión"/>
      <sheetName val="Presupuesto"/>
      <sheetName val="Listas"/>
      <sheetName val="Punto de datos"/>
    </sheetNames>
    <sheetDataSet>
      <sheetData sheetId="0"/>
      <sheetData sheetId="1"/>
      <sheetData sheetId="2"/>
      <sheetData sheetId="3"/>
      <sheetData sheetId="4"/>
      <sheetData sheetId="5"/>
      <sheetData sheetId="6"/>
      <sheetData sheetId="7"/>
      <sheetData sheetId="8"/>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CIONES-DEFINICIONES"/>
      <sheetName val="1. IDENTIFICACIÓN"/>
      <sheetName val="2. PRESUPUESTO"/>
      <sheetName val="3. RRHH"/>
      <sheetName val="4. COMPROMISOS"/>
      <sheetName val="5. ACTIVIDADES"/>
      <sheetName val="6. ESTABLECIMIENTOS"/>
      <sheetName val="7. BIBLIOGAM"/>
      <sheetName val="8. INDICADORES"/>
    </sheetNames>
    <sheetDataSet>
      <sheetData sheetId="0"/>
      <sheetData sheetId="1"/>
      <sheetData sheetId="2"/>
      <sheetData sheetId="3"/>
      <sheetData sheetId="4"/>
      <sheetData sheetId="5"/>
      <sheetData sheetId="6"/>
      <sheetData sheetId="7"/>
      <sheetData sheetId="8"/>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 STRUCCIONES-DEFINICIONES"/>
      <sheetName val="1. IDENTIFICACIÓN"/>
      <sheetName val="2. COMPROMISOS"/>
      <sheetName val="3. ACTIVIDADES"/>
      <sheetName val="4. BENEFICIARIOS ARTESANOS"/>
      <sheetName val="5. PRESUPUESTO"/>
      <sheetName val="6. RRHH"/>
    </sheetNames>
    <sheetDataSet>
      <sheetData sheetId="0" refreshError="1"/>
      <sheetData sheetId="1" refreshError="1"/>
      <sheetData sheetId="2" refreshError="1"/>
      <sheetData sheetId="3"/>
      <sheetData sheetId="4" refreshError="1"/>
      <sheetData sheetId="5" refreshError="1"/>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teatroamil.cl/"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f:/g/personal/storage_fundacionteatroamil_cl/EoYClXS2MadPowjXauLvq-IBzXslfvR5HQkE0cCHfCnU0A?e=PV2ACP" TargetMode="External"/><Relationship Id="rId1" Type="http://schemas.openxmlformats.org/officeDocument/2006/relationships/hyperlink" Target="../../../../../../../../../../:f:/g/personal/storage_fundacionteatroamil_cl/EnrYKYhyA0NLqCVd_SRlSXcBvBYA02RZtoF0Ixj1um6gQg?e=5FFkuK" TargetMode="External"/></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8" Type="http://schemas.openxmlformats.org/officeDocument/2006/relationships/hyperlink" Target="https://teatroamil.cl/static/2024/docs/aportes/3-publicacion-Otros-Aportes-mes-de-marzo.pdf" TargetMode="External"/><Relationship Id="rId3" Type="http://schemas.openxmlformats.org/officeDocument/2006/relationships/hyperlink" Target="https://teatroamil.cl/static/2024/docs/otros/Nomina-Directorio.pdf" TargetMode="External"/><Relationship Id="rId7" Type="http://schemas.openxmlformats.org/officeDocument/2006/relationships/hyperlink" Target="https://teatroamil.cl/static/2024/docs/aportes/Otros-Aportes-mes-de-febrero-2024.pdf" TargetMode="External"/><Relationship Id="rId2" Type="http://schemas.openxmlformats.org/officeDocument/2006/relationships/hyperlink" Target="https://teatroamil.cl/static/2024/docs/convenios/REX-277-DE-2024.pdf" TargetMode="External"/><Relationship Id="rId1" Type="http://schemas.openxmlformats.org/officeDocument/2006/relationships/hyperlink" Target="https://teatroamil.cl/static/2024/docs/aportes/Aportes-Enero-2024.pdf" TargetMode="External"/><Relationship Id="rId6" Type="http://schemas.openxmlformats.org/officeDocument/2006/relationships/hyperlink" Target="https://teatroamil.cl/static/2024/docs/otros/Declaracion-Jurada-Equipo-a-Marzo_2024.pdf" TargetMode="External"/><Relationship Id="rId5" Type="http://schemas.openxmlformats.org/officeDocument/2006/relationships/hyperlink" Target="https://teatroamil.cl/static/2022/documentos/procedimientos/POLITICA_DE_CONTRATACIONES_2023.pdf" TargetMode="External"/><Relationship Id="rId10" Type="http://schemas.openxmlformats.org/officeDocument/2006/relationships/printerSettings" Target="../printerSettings/printerSettings8.bin"/><Relationship Id="rId4" Type="http://schemas.openxmlformats.org/officeDocument/2006/relationships/hyperlink" Target="https://teatroamil.cl/static/2024/docs/otros/Nomina-de-personal.pdf" TargetMode="External"/><Relationship Id="rId9" Type="http://schemas.openxmlformats.org/officeDocument/2006/relationships/hyperlink" Target="https://teatroamil.cl/static/2024/docs/estructura/ORGANIGRAMA_MAYO2024.pdf"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29C030-B99C-4EFF-901B-B41F5A23426D}">
  <dimension ref="B1:E19"/>
  <sheetViews>
    <sheetView showGridLines="0" zoomScaleNormal="100" workbookViewId="0">
      <selection activeCell="C10" sqref="C10:E10"/>
    </sheetView>
  </sheetViews>
  <sheetFormatPr baseColWidth="10" defaultColWidth="11.42578125" defaultRowHeight="11.25" x14ac:dyDescent="0.15"/>
  <cols>
    <col min="1" max="1" width="5.42578125" style="1" customWidth="1"/>
    <col min="2" max="2" width="34.28515625" style="1" customWidth="1"/>
    <col min="3" max="5" width="44" style="1" customWidth="1"/>
    <col min="6" max="16384" width="11.42578125" style="1"/>
  </cols>
  <sheetData>
    <row r="1" spans="2:5" ht="25.5" customHeight="1" x14ac:dyDescent="0.15">
      <c r="B1" s="363" t="s">
        <v>0</v>
      </c>
      <c r="C1" s="363"/>
      <c r="D1" s="363"/>
      <c r="E1" s="363"/>
    </row>
    <row r="2" spans="2:5" ht="28.5" customHeight="1" thickBot="1" x14ac:dyDescent="0.2">
      <c r="B2" s="8" t="s">
        <v>1</v>
      </c>
    </row>
    <row r="3" spans="2:5" ht="29.25" customHeight="1" x14ac:dyDescent="0.15">
      <c r="B3" s="2" t="s">
        <v>2</v>
      </c>
      <c r="C3" s="364" t="s">
        <v>3</v>
      </c>
      <c r="D3" s="364"/>
      <c r="E3" s="365"/>
    </row>
    <row r="4" spans="2:5" ht="29.25" customHeight="1" x14ac:dyDescent="0.15">
      <c r="B4" s="3" t="s">
        <v>4</v>
      </c>
      <c r="C4" s="366" t="s">
        <v>5</v>
      </c>
      <c r="D4" s="366"/>
      <c r="E4" s="367"/>
    </row>
    <row r="5" spans="2:5" ht="29.25" customHeight="1" x14ac:dyDescent="0.15">
      <c r="B5" s="3" t="s">
        <v>6</v>
      </c>
      <c r="C5" s="366" t="s">
        <v>7</v>
      </c>
      <c r="D5" s="366"/>
      <c r="E5" s="367"/>
    </row>
    <row r="6" spans="2:5" ht="29.25" customHeight="1" x14ac:dyDescent="0.15">
      <c r="B6" s="3" t="s">
        <v>8</v>
      </c>
      <c r="C6" s="366" t="s">
        <v>9</v>
      </c>
      <c r="D6" s="366"/>
      <c r="E6" s="367"/>
    </row>
    <row r="7" spans="2:5" ht="29.25" customHeight="1" x14ac:dyDescent="0.15">
      <c r="B7" s="3" t="s">
        <v>10</v>
      </c>
      <c r="C7" s="366" t="s">
        <v>11</v>
      </c>
      <c r="D7" s="366"/>
      <c r="E7" s="367"/>
    </row>
    <row r="8" spans="2:5" ht="29.25" customHeight="1" x14ac:dyDescent="0.15">
      <c r="B8" s="3" t="s">
        <v>12</v>
      </c>
      <c r="C8" s="366" t="s">
        <v>13</v>
      </c>
      <c r="D8" s="366"/>
      <c r="E8" s="367"/>
    </row>
    <row r="9" spans="2:5" ht="29.25" customHeight="1" x14ac:dyDescent="0.15">
      <c r="B9" s="3" t="s">
        <v>14</v>
      </c>
      <c r="C9" s="366"/>
      <c r="D9" s="366"/>
      <c r="E9" s="367"/>
    </row>
    <row r="10" spans="2:5" ht="29.25" customHeight="1" x14ac:dyDescent="0.15">
      <c r="B10" s="3" t="s">
        <v>15</v>
      </c>
      <c r="C10" s="371"/>
      <c r="D10" s="366"/>
      <c r="E10" s="367"/>
    </row>
    <row r="11" spans="2:5" ht="29.25" customHeight="1" thickBot="1" x14ac:dyDescent="0.2">
      <c r="B11" s="4" t="s">
        <v>16</v>
      </c>
      <c r="C11" s="368" t="s">
        <v>17</v>
      </c>
      <c r="D11" s="369"/>
      <c r="E11" s="370"/>
    </row>
    <row r="15" spans="2:5" x14ac:dyDescent="0.15">
      <c r="B15" s="5" t="s">
        <v>2</v>
      </c>
      <c r="C15" s="6"/>
      <c r="D15" s="6"/>
      <c r="E15" s="6"/>
    </row>
    <row r="16" spans="2:5" x14ac:dyDescent="0.15">
      <c r="B16" s="7" t="s">
        <v>3</v>
      </c>
      <c r="C16" s="8"/>
      <c r="D16" s="8"/>
      <c r="E16" s="8"/>
    </row>
    <row r="17" spans="2:5" ht="22.5" x14ac:dyDescent="0.15">
      <c r="B17" s="7" t="s">
        <v>18</v>
      </c>
      <c r="C17" s="8"/>
      <c r="D17" s="8"/>
      <c r="E17" s="8"/>
    </row>
    <row r="18" spans="2:5" ht="33.75" x14ac:dyDescent="0.15">
      <c r="B18" s="7" t="s">
        <v>19</v>
      </c>
    </row>
    <row r="19" spans="2:5" x14ac:dyDescent="0.15">
      <c r="B19" s="7"/>
    </row>
  </sheetData>
  <mergeCells count="10">
    <mergeCell ref="B1:E1"/>
    <mergeCell ref="C3:E3"/>
    <mergeCell ref="C4:E4"/>
    <mergeCell ref="C5:E5"/>
    <mergeCell ref="C11:E11"/>
    <mergeCell ref="C6:E6"/>
    <mergeCell ref="C7:E7"/>
    <mergeCell ref="C8:E8"/>
    <mergeCell ref="C9:E9"/>
    <mergeCell ref="C10:E10"/>
  </mergeCells>
  <dataValidations count="1">
    <dataValidation type="list" allowBlank="1" showInputMessage="1" showErrorMessage="1" sqref="C3" xr:uid="{F63DA12C-AA74-471D-8886-6D544D534DA8}">
      <formula1>$B$16:$B$19</formula1>
    </dataValidation>
  </dataValidations>
  <hyperlinks>
    <hyperlink ref="C11" r:id="rId1" xr:uid="{E5C59862-879B-4D03-9710-AB9703E1DDC5}"/>
  </hyperlinks>
  <pageMargins left="0.7" right="0.7" top="0.75" bottom="0.75" header="0.3" footer="0.3"/>
  <pageSetup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9E1EC1-1E0D-402D-AE97-C75B9058A36A}">
  <dimension ref="B1:N31"/>
  <sheetViews>
    <sheetView showGridLines="0" tabSelected="1" topLeftCell="G1" zoomScale="90" zoomScaleNormal="90" workbookViewId="0">
      <selection activeCell="N26" sqref="N26"/>
    </sheetView>
  </sheetViews>
  <sheetFormatPr baseColWidth="10" defaultColWidth="10.7109375" defaultRowHeight="11.25" x14ac:dyDescent="0.15"/>
  <cols>
    <col min="1" max="1" width="3.28515625" style="1" customWidth="1"/>
    <col min="2" max="6" width="10.7109375" style="1"/>
    <col min="7" max="7" width="163.85546875" style="1" customWidth="1"/>
    <col min="8" max="10" width="10.7109375" style="1"/>
    <col min="11" max="11" width="36.85546875" style="1" customWidth="1"/>
    <col min="12" max="12" width="10.7109375" style="1"/>
    <col min="13" max="13" width="16.7109375" style="1" customWidth="1"/>
    <col min="14" max="14" width="24.28515625" style="1" customWidth="1"/>
    <col min="15" max="16384" width="10.7109375" style="1"/>
  </cols>
  <sheetData>
    <row r="1" spans="2:14" x14ac:dyDescent="0.15">
      <c r="B1" s="112" t="s">
        <v>1030</v>
      </c>
    </row>
    <row r="2" spans="2:14" ht="21.6" customHeight="1" x14ac:dyDescent="0.15">
      <c r="B2" s="94" t="s">
        <v>992</v>
      </c>
      <c r="C2" s="94"/>
      <c r="D2" s="94"/>
      <c r="E2" s="94"/>
      <c r="F2" s="94"/>
      <c r="G2" s="94"/>
      <c r="H2" s="113"/>
      <c r="I2" s="113"/>
      <c r="J2" s="113"/>
      <c r="K2" s="113"/>
      <c r="L2" s="113"/>
      <c r="M2" s="113"/>
      <c r="N2" s="113"/>
    </row>
    <row r="3" spans="2:14" ht="12" customHeight="1" x14ac:dyDescent="0.15"/>
    <row r="4" spans="2:14" x14ac:dyDescent="0.15">
      <c r="B4" s="1" t="s">
        <v>1031</v>
      </c>
      <c r="I4" s="1" t="s">
        <v>1032</v>
      </c>
    </row>
    <row r="5" spans="2:14" ht="29.45" customHeight="1" x14ac:dyDescent="0.15">
      <c r="B5" s="542" t="s">
        <v>1033</v>
      </c>
      <c r="C5" s="542"/>
      <c r="D5" s="542"/>
      <c r="E5" s="542"/>
      <c r="F5" s="542"/>
      <c r="G5" s="542"/>
      <c r="I5" s="542" t="s">
        <v>1034</v>
      </c>
      <c r="J5" s="542"/>
      <c r="K5" s="542"/>
      <c r="L5" s="542"/>
      <c r="M5" s="542"/>
      <c r="N5" s="542"/>
    </row>
    <row r="6" spans="2:14" ht="46.5" customHeight="1" x14ac:dyDescent="0.15">
      <c r="B6" s="543" t="s">
        <v>1035</v>
      </c>
      <c r="C6" s="543"/>
      <c r="D6" s="543"/>
      <c r="E6" s="543"/>
      <c r="F6" s="543"/>
      <c r="G6" s="543"/>
      <c r="I6" s="543" t="s">
        <v>1036</v>
      </c>
      <c r="J6" s="543"/>
      <c r="K6" s="543"/>
      <c r="L6" s="543"/>
      <c r="M6" s="543"/>
      <c r="N6" s="543"/>
    </row>
    <row r="7" spans="2:14" x14ac:dyDescent="0.15">
      <c r="B7" s="544" t="s">
        <v>1037</v>
      </c>
      <c r="C7" s="545"/>
      <c r="D7" s="545"/>
      <c r="E7" s="545"/>
      <c r="F7" s="545"/>
      <c r="G7" s="545"/>
      <c r="H7" s="133"/>
      <c r="I7" s="544" t="s">
        <v>1038</v>
      </c>
      <c r="J7" s="545"/>
      <c r="K7" s="545"/>
      <c r="L7" s="545"/>
      <c r="M7" s="545"/>
      <c r="N7" s="545"/>
    </row>
    <row r="8" spans="2:14" x14ac:dyDescent="0.15">
      <c r="B8" s="545"/>
      <c r="C8" s="545"/>
      <c r="D8" s="545"/>
      <c r="E8" s="545"/>
      <c r="F8" s="545"/>
      <c r="G8" s="545"/>
      <c r="H8" s="133"/>
      <c r="I8" s="545"/>
      <c r="J8" s="545"/>
      <c r="K8" s="545"/>
      <c r="L8" s="545"/>
      <c r="M8" s="545"/>
      <c r="N8" s="545"/>
    </row>
    <row r="9" spans="2:14" x14ac:dyDescent="0.15">
      <c r="B9" s="545"/>
      <c r="C9" s="545"/>
      <c r="D9" s="545"/>
      <c r="E9" s="545"/>
      <c r="F9" s="545"/>
      <c r="G9" s="545"/>
      <c r="H9" s="133"/>
      <c r="I9" s="545"/>
      <c r="J9" s="545"/>
      <c r="K9" s="545"/>
      <c r="L9" s="545"/>
      <c r="M9" s="545"/>
      <c r="N9" s="545"/>
    </row>
    <row r="10" spans="2:14" x14ac:dyDescent="0.15">
      <c r="B10" s="545"/>
      <c r="C10" s="545"/>
      <c r="D10" s="545"/>
      <c r="E10" s="545"/>
      <c r="F10" s="545"/>
      <c r="G10" s="545"/>
      <c r="H10" s="133"/>
      <c r="I10" s="545"/>
      <c r="J10" s="545"/>
      <c r="K10" s="545"/>
      <c r="L10" s="545"/>
      <c r="M10" s="545"/>
      <c r="N10" s="545"/>
    </row>
    <row r="11" spans="2:14" x14ac:dyDescent="0.15">
      <c r="B11" s="545"/>
      <c r="C11" s="545"/>
      <c r="D11" s="545"/>
      <c r="E11" s="545"/>
      <c r="F11" s="545"/>
      <c r="G11" s="545"/>
      <c r="H11" s="133"/>
      <c r="I11" s="545"/>
      <c r="J11" s="545"/>
      <c r="K11" s="545"/>
      <c r="L11" s="545"/>
      <c r="M11" s="545"/>
      <c r="N11" s="545"/>
    </row>
    <row r="12" spans="2:14" x14ac:dyDescent="0.15">
      <c r="B12" s="545"/>
      <c r="C12" s="545"/>
      <c r="D12" s="545"/>
      <c r="E12" s="545"/>
      <c r="F12" s="545"/>
      <c r="G12" s="545"/>
      <c r="H12" s="133"/>
      <c r="I12" s="545"/>
      <c r="J12" s="545"/>
      <c r="K12" s="545"/>
      <c r="L12" s="545"/>
      <c r="M12" s="545"/>
      <c r="N12" s="545"/>
    </row>
    <row r="13" spans="2:14" x14ac:dyDescent="0.15">
      <c r="B13" s="545"/>
      <c r="C13" s="545"/>
      <c r="D13" s="545"/>
      <c r="E13" s="545"/>
      <c r="F13" s="545"/>
      <c r="G13" s="545"/>
      <c r="H13" s="133"/>
      <c r="I13" s="545"/>
      <c r="J13" s="545"/>
      <c r="K13" s="545"/>
      <c r="L13" s="545"/>
      <c r="M13" s="545"/>
      <c r="N13" s="545"/>
    </row>
    <row r="14" spans="2:14" x14ac:dyDescent="0.15">
      <c r="B14" s="545"/>
      <c r="C14" s="545"/>
      <c r="D14" s="545"/>
      <c r="E14" s="545"/>
      <c r="F14" s="545"/>
      <c r="G14" s="545"/>
      <c r="H14" s="133"/>
      <c r="I14" s="545"/>
      <c r="J14" s="545"/>
      <c r="K14" s="545"/>
      <c r="L14" s="545"/>
      <c r="M14" s="545"/>
      <c r="N14" s="545"/>
    </row>
    <row r="15" spans="2:14" x14ac:dyDescent="0.15">
      <c r="B15" s="545"/>
      <c r="C15" s="545"/>
      <c r="D15" s="545"/>
      <c r="E15" s="545"/>
      <c r="F15" s="545"/>
      <c r="G15" s="545"/>
      <c r="H15" s="133"/>
      <c r="I15" s="545"/>
      <c r="J15" s="545"/>
      <c r="K15" s="545"/>
      <c r="L15" s="545"/>
      <c r="M15" s="545"/>
      <c r="N15" s="545"/>
    </row>
    <row r="16" spans="2:14" ht="409.5" customHeight="1" x14ac:dyDescent="0.15">
      <c r="B16" s="545"/>
      <c r="C16" s="545"/>
      <c r="D16" s="545"/>
      <c r="E16" s="545"/>
      <c r="F16" s="545"/>
      <c r="G16" s="545"/>
      <c r="H16" s="133"/>
      <c r="I16" s="545"/>
      <c r="J16" s="545"/>
      <c r="K16" s="545"/>
      <c r="L16" s="545"/>
      <c r="M16" s="545"/>
      <c r="N16" s="545"/>
    </row>
    <row r="19" spans="2:14" x14ac:dyDescent="0.15">
      <c r="B19" s="1" t="s">
        <v>1039</v>
      </c>
      <c r="I19" s="1" t="s">
        <v>1040</v>
      </c>
    </row>
    <row r="20" spans="2:14" ht="20.100000000000001" customHeight="1" x14ac:dyDescent="0.15">
      <c r="B20" s="542" t="s">
        <v>1041</v>
      </c>
      <c r="C20" s="542"/>
      <c r="D20" s="542"/>
      <c r="E20" s="542"/>
      <c r="F20" s="542"/>
      <c r="G20" s="542"/>
      <c r="I20" s="542" t="s">
        <v>1042</v>
      </c>
      <c r="J20" s="542"/>
      <c r="K20" s="542"/>
      <c r="L20" s="542"/>
      <c r="M20" s="542"/>
      <c r="N20" s="542"/>
    </row>
    <row r="21" spans="2:14" ht="33" customHeight="1" x14ac:dyDescent="0.15">
      <c r="B21" s="546"/>
      <c r="C21" s="546"/>
      <c r="D21" s="546"/>
      <c r="E21" s="546"/>
      <c r="F21" s="546"/>
      <c r="G21" s="546"/>
      <c r="I21" s="543" t="s">
        <v>1043</v>
      </c>
      <c r="J21" s="543"/>
      <c r="K21" s="543"/>
      <c r="L21" s="543"/>
      <c r="M21" s="194" t="s">
        <v>1044</v>
      </c>
      <c r="N21" s="194" t="s">
        <v>1045</v>
      </c>
    </row>
    <row r="22" spans="2:14" ht="31.15" customHeight="1" x14ac:dyDescent="0.15">
      <c r="B22" s="553" t="s">
        <v>1046</v>
      </c>
      <c r="C22" s="554"/>
      <c r="D22" s="554"/>
      <c r="E22" s="554"/>
      <c r="F22" s="554"/>
      <c r="G22" s="554"/>
      <c r="H22" s="133"/>
      <c r="I22" s="547" t="s">
        <v>1047</v>
      </c>
      <c r="J22" s="548"/>
      <c r="K22" s="548"/>
      <c r="L22" s="549"/>
      <c r="M22" s="325" t="s">
        <v>1048</v>
      </c>
      <c r="N22" s="326" t="s">
        <v>1049</v>
      </c>
    </row>
    <row r="23" spans="2:14" ht="31.15" customHeight="1" x14ac:dyDescent="0.15">
      <c r="B23" s="554"/>
      <c r="C23" s="554"/>
      <c r="D23" s="554"/>
      <c r="E23" s="554"/>
      <c r="F23" s="554"/>
      <c r="G23" s="554"/>
      <c r="H23" s="133"/>
      <c r="I23" s="550" t="s">
        <v>1050</v>
      </c>
      <c r="J23" s="551"/>
      <c r="K23" s="551"/>
      <c r="L23" s="552"/>
      <c r="M23" s="327" t="s">
        <v>1051</v>
      </c>
      <c r="N23" s="328" t="s">
        <v>1052</v>
      </c>
    </row>
    <row r="24" spans="2:14" ht="31.15" customHeight="1" x14ac:dyDescent="0.15">
      <c r="B24" s="554"/>
      <c r="C24" s="554"/>
      <c r="D24" s="554"/>
      <c r="E24" s="554"/>
      <c r="F24" s="554"/>
      <c r="G24" s="554"/>
      <c r="H24" s="133"/>
      <c r="I24" s="550" t="s">
        <v>1053</v>
      </c>
      <c r="J24" s="551"/>
      <c r="K24" s="551"/>
      <c r="L24" s="552"/>
      <c r="M24" s="327" t="s">
        <v>1051</v>
      </c>
      <c r="N24" s="328" t="s">
        <v>1052</v>
      </c>
    </row>
    <row r="25" spans="2:14" ht="31.15" customHeight="1" x14ac:dyDescent="0.15">
      <c r="B25" s="554"/>
      <c r="C25" s="554"/>
      <c r="D25" s="554"/>
      <c r="E25" s="554"/>
      <c r="F25" s="554"/>
      <c r="G25" s="554"/>
      <c r="H25" s="133"/>
      <c r="I25" s="547" t="s">
        <v>1054</v>
      </c>
      <c r="J25" s="548"/>
      <c r="K25" s="548"/>
      <c r="L25" s="549"/>
      <c r="M25" s="329" t="s">
        <v>1048</v>
      </c>
      <c r="N25" s="330" t="s">
        <v>1052</v>
      </c>
    </row>
    <row r="26" spans="2:14" ht="31.15" customHeight="1" x14ac:dyDescent="0.15">
      <c r="B26" s="554"/>
      <c r="C26" s="554"/>
      <c r="D26" s="554"/>
      <c r="E26" s="554"/>
      <c r="F26" s="554"/>
      <c r="G26" s="554"/>
      <c r="H26" s="133"/>
      <c r="I26" s="550"/>
      <c r="J26" s="551"/>
      <c r="K26" s="551"/>
      <c r="L26" s="552"/>
      <c r="M26" s="193"/>
      <c r="N26" s="193"/>
    </row>
    <row r="27" spans="2:14" ht="31.15" customHeight="1" x14ac:dyDescent="0.15">
      <c r="B27" s="554"/>
      <c r="C27" s="554"/>
      <c r="D27" s="554"/>
      <c r="E27" s="554"/>
      <c r="F27" s="554"/>
      <c r="G27" s="554"/>
      <c r="H27" s="133"/>
      <c r="I27" s="550"/>
      <c r="J27" s="551"/>
      <c r="K27" s="551"/>
      <c r="L27" s="552"/>
      <c r="M27" s="193"/>
      <c r="N27" s="193"/>
    </row>
    <row r="28" spans="2:14" ht="31.15" customHeight="1" x14ac:dyDescent="0.15">
      <c r="B28" s="554"/>
      <c r="C28" s="554"/>
      <c r="D28" s="554"/>
      <c r="E28" s="554"/>
      <c r="F28" s="554"/>
      <c r="G28" s="554"/>
      <c r="H28" s="133"/>
      <c r="I28" s="550"/>
      <c r="J28" s="551"/>
      <c r="K28" s="551"/>
      <c r="L28" s="552"/>
      <c r="M28" s="193"/>
      <c r="N28" s="193"/>
    </row>
    <row r="29" spans="2:14" ht="31.15" customHeight="1" x14ac:dyDescent="0.15">
      <c r="B29" s="554"/>
      <c r="C29" s="554"/>
      <c r="D29" s="554"/>
      <c r="E29" s="554"/>
      <c r="F29" s="554"/>
      <c r="G29" s="554"/>
      <c r="H29" s="133"/>
      <c r="I29" s="545"/>
      <c r="J29" s="545"/>
      <c r="K29" s="545"/>
      <c r="L29" s="545"/>
      <c r="M29" s="193"/>
      <c r="N29" s="193"/>
    </row>
    <row r="30" spans="2:14" ht="31.15" customHeight="1" x14ac:dyDescent="0.15">
      <c r="B30" s="554"/>
      <c r="C30" s="554"/>
      <c r="D30" s="554"/>
      <c r="E30" s="554"/>
      <c r="F30" s="554"/>
      <c r="G30" s="554"/>
      <c r="H30" s="133"/>
      <c r="I30" s="545"/>
      <c r="J30" s="545"/>
      <c r="K30" s="545"/>
      <c r="L30" s="545"/>
      <c r="M30" s="193"/>
      <c r="N30" s="193"/>
    </row>
    <row r="31" spans="2:14" ht="31.15" customHeight="1" x14ac:dyDescent="0.15">
      <c r="B31" s="554"/>
      <c r="C31" s="554"/>
      <c r="D31" s="554"/>
      <c r="E31" s="554"/>
      <c r="F31" s="554"/>
      <c r="G31" s="554"/>
      <c r="H31" s="133"/>
      <c r="I31" s="545"/>
      <c r="J31" s="545"/>
      <c r="K31" s="545"/>
      <c r="L31" s="545"/>
      <c r="M31" s="193"/>
      <c r="N31" s="193"/>
    </row>
  </sheetData>
  <mergeCells count="20">
    <mergeCell ref="B20:G21"/>
    <mergeCell ref="I20:N20"/>
    <mergeCell ref="I22:L22"/>
    <mergeCell ref="I23:L23"/>
    <mergeCell ref="I30:L30"/>
    <mergeCell ref="I21:L21"/>
    <mergeCell ref="I24:L24"/>
    <mergeCell ref="I25:L25"/>
    <mergeCell ref="I26:L26"/>
    <mergeCell ref="I27:L27"/>
    <mergeCell ref="I28:L28"/>
    <mergeCell ref="I29:L29"/>
    <mergeCell ref="B22:G31"/>
    <mergeCell ref="I31:L31"/>
    <mergeCell ref="B5:G5"/>
    <mergeCell ref="B6:G6"/>
    <mergeCell ref="B7:G16"/>
    <mergeCell ref="I5:N5"/>
    <mergeCell ref="I6:N6"/>
    <mergeCell ref="I7:N1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A981"/>
  <sheetViews>
    <sheetView showGridLines="0" zoomScaleNormal="100" workbookViewId="0">
      <selection activeCell="O15" sqref="O15"/>
    </sheetView>
  </sheetViews>
  <sheetFormatPr baseColWidth="10" defaultColWidth="17.28515625" defaultRowHeight="15" customHeight="1" x14ac:dyDescent="0.15"/>
  <cols>
    <col min="1" max="1" width="3.28515625" style="11" customWidth="1"/>
    <col min="2" max="2" width="64.7109375" style="11" customWidth="1"/>
    <col min="3" max="3" width="16.28515625" style="11" customWidth="1"/>
    <col min="4" max="4" width="17.42578125" style="11" bestFit="1" customWidth="1"/>
    <col min="5" max="14" width="16.28515625" style="11" customWidth="1"/>
    <col min="15" max="15" width="17.42578125" style="11" bestFit="1" customWidth="1"/>
    <col min="16" max="16" width="50.28515625" style="11" customWidth="1"/>
    <col min="17" max="17" width="15.28515625" style="11" customWidth="1"/>
    <col min="18" max="18" width="17.28515625" style="11" customWidth="1"/>
    <col min="19" max="16384" width="17.28515625" style="11"/>
  </cols>
  <sheetData>
    <row r="1" spans="1:27" ht="27" customHeight="1" x14ac:dyDescent="0.15">
      <c r="A1" s="9"/>
      <c r="B1" s="374" t="s">
        <v>20</v>
      </c>
      <c r="C1" s="375"/>
      <c r="D1" s="375"/>
      <c r="E1" s="375"/>
      <c r="F1" s="375"/>
      <c r="G1" s="375"/>
      <c r="H1" s="375"/>
      <c r="I1" s="375"/>
      <c r="J1" s="375"/>
      <c r="K1" s="375"/>
      <c r="L1" s="375"/>
      <c r="M1" s="375"/>
      <c r="N1" s="375"/>
      <c r="O1" s="375"/>
      <c r="P1" s="375"/>
      <c r="Q1" s="10"/>
      <c r="R1" s="10"/>
      <c r="S1" s="10"/>
      <c r="T1" s="10"/>
      <c r="U1" s="10"/>
      <c r="V1" s="10"/>
      <c r="W1" s="10"/>
      <c r="X1" s="10"/>
      <c r="Y1" s="10"/>
      <c r="Z1" s="10"/>
      <c r="AA1" s="10"/>
    </row>
    <row r="2" spans="1:27" ht="22.5" customHeight="1" thickBot="1" x14ac:dyDescent="0.2">
      <c r="A2" s="9"/>
      <c r="B2" s="379" t="s">
        <v>21</v>
      </c>
      <c r="C2" s="380"/>
      <c r="D2" s="380"/>
      <c r="E2" s="380"/>
      <c r="F2" s="380"/>
      <c r="G2" s="380"/>
      <c r="H2" s="380"/>
      <c r="I2" s="380"/>
      <c r="J2" s="380"/>
      <c r="K2" s="380"/>
      <c r="L2" s="380"/>
      <c r="M2" s="380"/>
      <c r="N2" s="380"/>
      <c r="O2" s="380"/>
      <c r="P2" s="380"/>
      <c r="Q2" s="10"/>
      <c r="R2" s="10"/>
      <c r="S2" s="10"/>
      <c r="T2" s="10"/>
      <c r="U2" s="10"/>
      <c r="V2" s="10"/>
      <c r="W2" s="10"/>
      <c r="X2" s="10"/>
      <c r="Y2" s="10"/>
      <c r="Z2" s="10"/>
      <c r="AA2" s="10"/>
    </row>
    <row r="3" spans="1:27" ht="19.899999999999999" customHeight="1" thickBot="1" x14ac:dyDescent="0.2">
      <c r="A3" s="9"/>
      <c r="B3" s="376" t="s">
        <v>22</v>
      </c>
      <c r="C3" s="377"/>
      <c r="D3" s="377"/>
      <c r="E3" s="377"/>
      <c r="F3" s="377"/>
      <c r="G3" s="377"/>
      <c r="H3" s="377"/>
      <c r="I3" s="377"/>
      <c r="J3" s="377"/>
      <c r="K3" s="377"/>
      <c r="L3" s="377"/>
      <c r="M3" s="377"/>
      <c r="N3" s="377"/>
      <c r="O3" s="377"/>
      <c r="P3" s="378"/>
      <c r="Q3" s="10"/>
      <c r="R3" s="10"/>
      <c r="S3" s="10"/>
      <c r="T3" s="10"/>
      <c r="U3" s="10"/>
      <c r="V3" s="10"/>
      <c r="W3" s="10"/>
      <c r="X3" s="10"/>
      <c r="Y3" s="10"/>
      <c r="Z3" s="10"/>
      <c r="AA3" s="10"/>
    </row>
    <row r="4" spans="1:27" ht="40.5" customHeight="1" thickBot="1" x14ac:dyDescent="0.2">
      <c r="A4" s="9"/>
      <c r="B4" s="12" t="s">
        <v>23</v>
      </c>
      <c r="C4" s="13" t="s">
        <v>24</v>
      </c>
      <c r="D4" s="14" t="s">
        <v>25</v>
      </c>
      <c r="E4" s="14" t="s">
        <v>26</v>
      </c>
      <c r="F4" s="13" t="s">
        <v>27</v>
      </c>
      <c r="G4" s="14" t="s">
        <v>28</v>
      </c>
      <c r="H4" s="14" t="s">
        <v>29</v>
      </c>
      <c r="I4" s="13" t="s">
        <v>30</v>
      </c>
      <c r="J4" s="14" t="s">
        <v>31</v>
      </c>
      <c r="K4" s="14" t="s">
        <v>32</v>
      </c>
      <c r="L4" s="13" t="s">
        <v>33</v>
      </c>
      <c r="M4" s="14" t="s">
        <v>34</v>
      </c>
      <c r="N4" s="14" t="s">
        <v>35</v>
      </c>
      <c r="O4" s="15" t="s">
        <v>36</v>
      </c>
      <c r="P4" s="16" t="s">
        <v>37</v>
      </c>
      <c r="Q4" s="10"/>
      <c r="R4" s="10"/>
      <c r="S4" s="10"/>
      <c r="T4" s="10"/>
      <c r="U4" s="10"/>
      <c r="V4" s="10"/>
      <c r="W4" s="10"/>
      <c r="X4" s="10"/>
      <c r="Y4" s="10"/>
      <c r="Z4" s="10"/>
      <c r="AA4" s="10"/>
    </row>
    <row r="5" spans="1:27" ht="43.5" customHeight="1" x14ac:dyDescent="0.15">
      <c r="A5" s="9"/>
      <c r="B5" s="17" t="s">
        <v>38</v>
      </c>
      <c r="C5" s="18">
        <v>0</v>
      </c>
      <c r="D5" s="19">
        <v>0</v>
      </c>
      <c r="E5" s="19">
        <v>221413000</v>
      </c>
      <c r="F5" s="19">
        <v>0</v>
      </c>
      <c r="G5" s="19">
        <v>0</v>
      </c>
      <c r="H5" s="19">
        <v>0</v>
      </c>
      <c r="I5" s="283">
        <v>225413000</v>
      </c>
      <c r="J5" s="19">
        <v>0</v>
      </c>
      <c r="K5" s="19">
        <v>0</v>
      </c>
      <c r="L5" s="19">
        <v>0</v>
      </c>
      <c r="M5" s="19">
        <v>0</v>
      </c>
      <c r="N5" s="20">
        <v>0</v>
      </c>
      <c r="O5" s="21">
        <f>SUM(C5:N5)</f>
        <v>446826000</v>
      </c>
      <c r="P5" s="22"/>
      <c r="Q5" s="10"/>
      <c r="R5" s="10"/>
      <c r="S5" s="10"/>
      <c r="T5" s="10"/>
      <c r="U5" s="10"/>
      <c r="V5" s="10"/>
      <c r="W5" s="10"/>
      <c r="X5" s="10"/>
      <c r="Y5" s="10"/>
      <c r="Z5" s="10"/>
      <c r="AA5" s="10"/>
    </row>
    <row r="6" spans="1:27" ht="43.5" customHeight="1" x14ac:dyDescent="0.15">
      <c r="A6" s="9"/>
      <c r="B6" s="23" t="s">
        <v>39</v>
      </c>
      <c r="C6" s="24">
        <v>0</v>
      </c>
      <c r="D6" s="25">
        <v>0</v>
      </c>
      <c r="E6" s="25">
        <v>0</v>
      </c>
      <c r="F6" s="25">
        <v>0</v>
      </c>
      <c r="G6" s="25">
        <v>0</v>
      </c>
      <c r="H6" s="25">
        <v>0</v>
      </c>
      <c r="I6" s="284"/>
      <c r="J6" s="25">
        <v>0</v>
      </c>
      <c r="K6" s="25">
        <v>0</v>
      </c>
      <c r="L6" s="25">
        <v>0</v>
      </c>
      <c r="M6" s="25">
        <v>0</v>
      </c>
      <c r="N6" s="26">
        <v>0</v>
      </c>
      <c r="O6" s="27">
        <f>SUM(C6:N6)</f>
        <v>0</v>
      </c>
      <c r="P6" s="28"/>
      <c r="Q6" s="10"/>
      <c r="R6" s="10"/>
      <c r="S6" s="10"/>
      <c r="T6" s="10"/>
      <c r="U6" s="10"/>
      <c r="V6" s="10"/>
      <c r="W6" s="10"/>
      <c r="X6" s="10"/>
      <c r="Y6" s="10"/>
      <c r="Z6" s="10"/>
      <c r="AA6" s="10"/>
    </row>
    <row r="7" spans="1:27" ht="43.5" customHeight="1" x14ac:dyDescent="0.15">
      <c r="A7" s="9"/>
      <c r="B7" s="29" t="s">
        <v>40</v>
      </c>
      <c r="C7" s="24">
        <v>107671100</v>
      </c>
      <c r="D7" s="25">
        <v>463500000</v>
      </c>
      <c r="E7" s="25">
        <v>74936602</v>
      </c>
      <c r="F7" s="25">
        <v>93500000</v>
      </c>
      <c r="G7" s="25">
        <v>36170000</v>
      </c>
      <c r="H7" s="25">
        <v>15136115</v>
      </c>
      <c r="I7" s="284"/>
      <c r="J7" s="25">
        <v>205414201</v>
      </c>
      <c r="K7" s="25">
        <v>3961906</v>
      </c>
      <c r="L7" s="25">
        <v>15100000</v>
      </c>
      <c r="M7" s="25">
        <v>3961906</v>
      </c>
      <c r="N7" s="26">
        <v>105961906</v>
      </c>
      <c r="O7" s="27">
        <f t="shared" ref="O7:O13" si="0">SUM(C7:N7)</f>
        <v>1125313736</v>
      </c>
      <c r="P7" s="28" t="s">
        <v>41</v>
      </c>
      <c r="Q7" s="10"/>
      <c r="R7" s="10"/>
      <c r="S7" s="10"/>
      <c r="T7" s="10"/>
      <c r="U7" s="10"/>
      <c r="V7" s="10"/>
      <c r="W7" s="10"/>
      <c r="X7" s="10"/>
      <c r="Y7" s="10"/>
      <c r="Z7" s="10"/>
      <c r="AA7" s="10"/>
    </row>
    <row r="8" spans="1:27" ht="43.5" customHeight="1" x14ac:dyDescent="0.15">
      <c r="A8" s="9"/>
      <c r="B8" s="30" t="s">
        <v>42</v>
      </c>
      <c r="C8" s="24">
        <v>0</v>
      </c>
      <c r="D8" s="25">
        <v>84726000</v>
      </c>
      <c r="E8" s="25">
        <v>0</v>
      </c>
      <c r="F8" s="25">
        <v>0</v>
      </c>
      <c r="G8" s="25">
        <v>7923812</v>
      </c>
      <c r="H8" s="25">
        <v>22281465</v>
      </c>
      <c r="I8" s="284"/>
      <c r="J8" s="25">
        <v>0</v>
      </c>
      <c r="K8" s="25">
        <v>0</v>
      </c>
      <c r="L8" s="25">
        <v>0</v>
      </c>
      <c r="M8" s="25">
        <v>0</v>
      </c>
      <c r="N8" s="26">
        <v>305000000</v>
      </c>
      <c r="O8" s="27">
        <f t="shared" si="0"/>
        <v>419931277</v>
      </c>
      <c r="P8" s="28"/>
      <c r="Q8" s="10"/>
      <c r="R8" s="10"/>
      <c r="S8" s="10"/>
      <c r="T8" s="10"/>
      <c r="U8" s="10"/>
      <c r="V8" s="10"/>
      <c r="W8" s="10"/>
      <c r="X8" s="10"/>
      <c r="Y8" s="10"/>
      <c r="Z8" s="10"/>
      <c r="AA8" s="10"/>
    </row>
    <row r="9" spans="1:27" ht="43.5" customHeight="1" x14ac:dyDescent="0.15">
      <c r="A9" s="9"/>
      <c r="B9" s="23" t="s">
        <v>43</v>
      </c>
      <c r="C9" s="24">
        <v>0</v>
      </c>
      <c r="D9" s="25">
        <v>0</v>
      </c>
      <c r="E9" s="25">
        <v>0</v>
      </c>
      <c r="F9" s="25">
        <v>0</v>
      </c>
      <c r="G9" s="25">
        <v>0</v>
      </c>
      <c r="H9" s="25">
        <v>0</v>
      </c>
      <c r="I9" s="284"/>
      <c r="J9" s="25">
        <v>697437500</v>
      </c>
      <c r="K9" s="25">
        <v>0</v>
      </c>
      <c r="L9" s="25">
        <v>35000000</v>
      </c>
      <c r="M9" s="25">
        <v>0</v>
      </c>
      <c r="N9" s="26">
        <v>0</v>
      </c>
      <c r="O9" s="27">
        <f t="shared" si="0"/>
        <v>732437500</v>
      </c>
      <c r="P9" s="28"/>
      <c r="Q9" s="10"/>
      <c r="R9" s="10"/>
      <c r="S9" s="10"/>
      <c r="T9" s="10"/>
      <c r="U9" s="10"/>
      <c r="V9" s="10"/>
      <c r="W9" s="10"/>
      <c r="X9" s="10"/>
      <c r="Y9" s="10"/>
      <c r="Z9" s="10"/>
      <c r="AA9" s="10"/>
    </row>
    <row r="10" spans="1:27" ht="43.5" customHeight="1" x14ac:dyDescent="0.15">
      <c r="A10" s="9"/>
      <c r="B10" s="23" t="s">
        <v>44</v>
      </c>
      <c r="C10" s="24">
        <v>7450000</v>
      </c>
      <c r="D10" s="25">
        <v>8200000</v>
      </c>
      <c r="E10" s="25">
        <v>0</v>
      </c>
      <c r="F10" s="25">
        <v>9033223</v>
      </c>
      <c r="G10" s="25">
        <v>0</v>
      </c>
      <c r="H10" s="25">
        <v>34155480</v>
      </c>
      <c r="I10" s="284">
        <v>601746755</v>
      </c>
      <c r="J10" s="25">
        <v>0</v>
      </c>
      <c r="K10" s="25">
        <v>11635443</v>
      </c>
      <c r="L10" s="25">
        <v>14771906</v>
      </c>
      <c r="M10" s="25">
        <v>535745625</v>
      </c>
      <c r="N10" s="26">
        <v>40000000</v>
      </c>
      <c r="O10" s="27">
        <f t="shared" si="0"/>
        <v>1262738432</v>
      </c>
      <c r="P10" s="28"/>
      <c r="Q10" s="10"/>
      <c r="R10" s="10"/>
      <c r="S10" s="10"/>
      <c r="T10" s="10"/>
      <c r="U10" s="10"/>
      <c r="V10" s="10"/>
      <c r="W10" s="10"/>
      <c r="X10" s="10"/>
      <c r="Y10" s="10"/>
      <c r="Z10" s="10"/>
      <c r="AA10" s="10"/>
    </row>
    <row r="11" spans="1:27" ht="43.5" customHeight="1" x14ac:dyDescent="0.15">
      <c r="A11" s="9"/>
      <c r="B11" s="23" t="s">
        <v>45</v>
      </c>
      <c r="C11" s="24">
        <v>146016347</v>
      </c>
      <c r="D11" s="25">
        <v>324008030</v>
      </c>
      <c r="E11" s="25">
        <v>27003363</v>
      </c>
      <c r="F11" s="25">
        <v>190000</v>
      </c>
      <c r="G11" s="25">
        <v>69572465</v>
      </c>
      <c r="H11" s="25">
        <v>0</v>
      </c>
      <c r="I11" s="284"/>
      <c r="J11" s="25">
        <v>0</v>
      </c>
      <c r="K11" s="25">
        <v>0</v>
      </c>
      <c r="L11" s="25">
        <v>17349653</v>
      </c>
      <c r="M11" s="25">
        <v>84499153</v>
      </c>
      <c r="N11" s="26">
        <v>1600000</v>
      </c>
      <c r="O11" s="27">
        <f t="shared" si="0"/>
        <v>670239011</v>
      </c>
      <c r="P11" s="28"/>
      <c r="Q11" s="10"/>
      <c r="R11" s="10"/>
      <c r="S11" s="10"/>
      <c r="T11" s="10"/>
      <c r="U11" s="10"/>
      <c r="V11" s="10"/>
      <c r="W11" s="10"/>
      <c r="X11" s="10"/>
      <c r="Y11" s="10"/>
      <c r="Z11" s="10"/>
      <c r="AA11" s="10"/>
    </row>
    <row r="12" spans="1:27" ht="43.5" customHeight="1" x14ac:dyDescent="0.15">
      <c r="A12" s="9"/>
      <c r="B12" s="23" t="s">
        <v>46</v>
      </c>
      <c r="C12" s="24">
        <v>0</v>
      </c>
      <c r="D12" s="25">
        <v>0</v>
      </c>
      <c r="E12" s="25">
        <v>0</v>
      </c>
      <c r="F12" s="25">
        <v>0</v>
      </c>
      <c r="G12" s="25">
        <v>0</v>
      </c>
      <c r="H12" s="25">
        <v>0</v>
      </c>
      <c r="I12" s="284"/>
      <c r="J12" s="25">
        <v>0</v>
      </c>
      <c r="K12" s="25">
        <v>0</v>
      </c>
      <c r="L12" s="25">
        <v>0</v>
      </c>
      <c r="M12" s="25">
        <v>0</v>
      </c>
      <c r="N12" s="26">
        <v>0</v>
      </c>
      <c r="O12" s="27">
        <f t="shared" si="0"/>
        <v>0</v>
      </c>
      <c r="P12" s="28"/>
      <c r="Q12" s="10"/>
      <c r="R12" s="10"/>
      <c r="S12" s="10"/>
      <c r="T12" s="10"/>
      <c r="U12" s="10"/>
      <c r="V12" s="10"/>
      <c r="W12" s="10"/>
      <c r="X12" s="10"/>
      <c r="Y12" s="10"/>
      <c r="Z12" s="10"/>
      <c r="AA12" s="10"/>
    </row>
    <row r="13" spans="1:27" ht="43.5" customHeight="1" x14ac:dyDescent="0.15">
      <c r="A13" s="9"/>
      <c r="B13" s="23" t="s">
        <v>47</v>
      </c>
      <c r="C13" s="24">
        <v>0</v>
      </c>
      <c r="D13" s="25">
        <v>0</v>
      </c>
      <c r="E13" s="25">
        <v>0</v>
      </c>
      <c r="F13" s="25">
        <v>0</v>
      </c>
      <c r="G13" s="25">
        <v>0</v>
      </c>
      <c r="H13" s="25">
        <v>0</v>
      </c>
      <c r="I13" s="284"/>
      <c r="J13" s="25">
        <v>0</v>
      </c>
      <c r="K13" s="25">
        <v>0</v>
      </c>
      <c r="L13" s="25">
        <v>0</v>
      </c>
      <c r="M13" s="25">
        <v>0</v>
      </c>
      <c r="N13" s="26">
        <v>0</v>
      </c>
      <c r="O13" s="27">
        <f t="shared" si="0"/>
        <v>0</v>
      </c>
      <c r="P13" s="28"/>
      <c r="Q13" s="10"/>
      <c r="R13" s="10"/>
      <c r="S13" s="10"/>
      <c r="T13" s="10"/>
      <c r="U13" s="10"/>
      <c r="V13" s="10"/>
      <c r="W13" s="10"/>
      <c r="X13" s="10"/>
      <c r="Y13" s="10"/>
      <c r="Z13" s="10"/>
      <c r="AA13" s="10"/>
    </row>
    <row r="14" spans="1:27" ht="43.5" customHeight="1" thickBot="1" x14ac:dyDescent="0.2">
      <c r="A14" s="9"/>
      <c r="B14" s="31" t="s">
        <v>48</v>
      </c>
      <c r="C14" s="32">
        <v>18265292</v>
      </c>
      <c r="D14" s="33">
        <v>10764834</v>
      </c>
      <c r="E14" s="33">
        <v>3813242</v>
      </c>
      <c r="F14" s="33">
        <v>6168180</v>
      </c>
      <c r="G14" s="33">
        <v>0</v>
      </c>
      <c r="H14" s="33">
        <v>5911680</v>
      </c>
      <c r="I14" s="286">
        <v>26354379</v>
      </c>
      <c r="J14" s="33">
        <v>6224569</v>
      </c>
      <c r="K14" s="33">
        <v>38280837</v>
      </c>
      <c r="L14" s="33">
        <v>8986498</v>
      </c>
      <c r="M14" s="33">
        <v>133828251</v>
      </c>
      <c r="N14" s="34">
        <v>18297686</v>
      </c>
      <c r="O14" s="35">
        <f>SUM(C14:N14)</f>
        <v>276895448</v>
      </c>
      <c r="P14" s="196" t="s">
        <v>49</v>
      </c>
      <c r="Q14" s="10"/>
      <c r="R14" s="10"/>
      <c r="S14" s="10"/>
      <c r="T14" s="10"/>
      <c r="U14" s="10"/>
      <c r="V14" s="10"/>
      <c r="W14" s="10"/>
      <c r="X14" s="10"/>
      <c r="Y14" s="10"/>
      <c r="Z14" s="10"/>
      <c r="AA14" s="10"/>
    </row>
    <row r="15" spans="1:27" ht="37.5" customHeight="1" thickBot="1" x14ac:dyDescent="0.2">
      <c r="A15" s="9"/>
      <c r="B15" s="36" t="s">
        <v>50</v>
      </c>
      <c r="C15" s="37">
        <f t="shared" ref="C15:N15" si="1">SUM(C5:C14)</f>
        <v>279402739</v>
      </c>
      <c r="D15" s="38">
        <f>SUM(D5:D14)</f>
        <v>891198864</v>
      </c>
      <c r="E15" s="38">
        <f t="shared" si="1"/>
        <v>327166207</v>
      </c>
      <c r="F15" s="38">
        <f t="shared" si="1"/>
        <v>108891403</v>
      </c>
      <c r="G15" s="38">
        <f t="shared" si="1"/>
        <v>113666277</v>
      </c>
      <c r="H15" s="38">
        <f t="shared" si="1"/>
        <v>77484740</v>
      </c>
      <c r="I15" s="38">
        <f>SUM(I5:I14)</f>
        <v>853514134</v>
      </c>
      <c r="J15" s="38">
        <f t="shared" si="1"/>
        <v>909076270</v>
      </c>
      <c r="K15" s="38">
        <f t="shared" si="1"/>
        <v>53878186</v>
      </c>
      <c r="L15" s="38">
        <f t="shared" si="1"/>
        <v>91208057</v>
      </c>
      <c r="M15" s="38">
        <f t="shared" si="1"/>
        <v>758034935</v>
      </c>
      <c r="N15" s="38">
        <f t="shared" si="1"/>
        <v>470859592</v>
      </c>
      <c r="O15" s="39">
        <f>SUM(O5:O14)</f>
        <v>4934381404</v>
      </c>
      <c r="P15" s="40"/>
      <c r="Q15" s="10"/>
      <c r="R15" s="10"/>
      <c r="S15" s="10"/>
      <c r="T15" s="10"/>
      <c r="U15" s="10"/>
      <c r="V15" s="10"/>
      <c r="W15" s="10"/>
      <c r="X15" s="10"/>
      <c r="Y15" s="10"/>
      <c r="Z15" s="10"/>
      <c r="AA15" s="10"/>
    </row>
    <row r="16" spans="1:27" ht="19.899999999999999" customHeight="1" x14ac:dyDescent="0.15">
      <c r="A16" s="9"/>
      <c r="B16" s="41"/>
      <c r="C16" s="9"/>
      <c r="D16" s="9"/>
      <c r="E16" s="9"/>
      <c r="F16" s="9"/>
      <c r="G16" s="9"/>
      <c r="H16" s="9"/>
      <c r="I16" s="9"/>
      <c r="J16" s="9"/>
      <c r="K16" s="9"/>
      <c r="L16" s="9"/>
      <c r="M16" s="9"/>
      <c r="N16" s="9"/>
      <c r="O16" s="9"/>
      <c r="P16" s="9"/>
      <c r="Q16" s="10"/>
      <c r="R16" s="10"/>
      <c r="S16" s="10"/>
      <c r="T16" s="10"/>
      <c r="U16" s="10"/>
      <c r="V16" s="10"/>
      <c r="W16" s="10"/>
      <c r="X16" s="10"/>
      <c r="Y16" s="10"/>
      <c r="Z16" s="10"/>
      <c r="AA16" s="10"/>
    </row>
    <row r="17" spans="1:27" ht="19.899999999999999" customHeight="1" thickBot="1" x14ac:dyDescent="0.2">
      <c r="A17" s="9"/>
      <c r="B17" s="41"/>
      <c r="C17" s="9"/>
      <c r="D17" s="9"/>
      <c r="E17" s="9"/>
      <c r="F17" s="9"/>
      <c r="G17" s="9"/>
      <c r="H17" s="9"/>
      <c r="I17" s="9"/>
      <c r="J17" s="9"/>
      <c r="K17" s="9"/>
      <c r="L17" s="9"/>
      <c r="M17" s="9"/>
      <c r="N17" s="9"/>
      <c r="O17" s="9"/>
      <c r="P17" s="9"/>
      <c r="Q17" s="10"/>
      <c r="R17" s="10"/>
      <c r="S17" s="10"/>
      <c r="T17" s="10"/>
      <c r="U17" s="10"/>
      <c r="V17" s="10"/>
      <c r="W17" s="10"/>
      <c r="X17" s="10"/>
      <c r="Y17" s="10"/>
      <c r="Z17" s="10"/>
      <c r="AA17" s="10"/>
    </row>
    <row r="18" spans="1:27" ht="19.899999999999999" customHeight="1" thickBot="1" x14ac:dyDescent="0.2">
      <c r="A18" s="9"/>
      <c r="B18" s="376" t="s">
        <v>51</v>
      </c>
      <c r="C18" s="377"/>
      <c r="D18" s="377"/>
      <c r="E18" s="377"/>
      <c r="F18" s="377"/>
      <c r="G18" s="377"/>
      <c r="H18" s="377"/>
      <c r="I18" s="377"/>
      <c r="J18" s="377"/>
      <c r="K18" s="377"/>
      <c r="L18" s="377"/>
      <c r="M18" s="377"/>
      <c r="N18" s="377"/>
      <c r="O18" s="377"/>
      <c r="P18" s="378"/>
      <c r="Q18" s="10"/>
      <c r="R18" s="10"/>
      <c r="S18" s="10"/>
      <c r="T18" s="10"/>
      <c r="U18" s="10"/>
      <c r="V18" s="10"/>
      <c r="W18" s="10"/>
      <c r="X18" s="10"/>
      <c r="Y18" s="10"/>
      <c r="Z18" s="10"/>
      <c r="AA18" s="10"/>
    </row>
    <row r="19" spans="1:27" ht="40.5" customHeight="1" thickBot="1" x14ac:dyDescent="0.2">
      <c r="A19" s="9"/>
      <c r="B19" s="42" t="s">
        <v>23</v>
      </c>
      <c r="C19" s="43" t="s">
        <v>24</v>
      </c>
      <c r="D19" s="44" t="s">
        <v>25</v>
      </c>
      <c r="E19" s="44" t="s">
        <v>26</v>
      </c>
      <c r="F19" s="45" t="s">
        <v>27</v>
      </c>
      <c r="G19" s="44" t="s">
        <v>28</v>
      </c>
      <c r="H19" s="44" t="s">
        <v>29</v>
      </c>
      <c r="I19" s="282" t="s">
        <v>30</v>
      </c>
      <c r="J19" s="44" t="s">
        <v>31</v>
      </c>
      <c r="K19" s="44" t="s">
        <v>32</v>
      </c>
      <c r="L19" s="45" t="s">
        <v>33</v>
      </c>
      <c r="M19" s="44" t="s">
        <v>34</v>
      </c>
      <c r="N19" s="46" t="s">
        <v>35</v>
      </c>
      <c r="O19" s="47" t="s">
        <v>52</v>
      </c>
      <c r="P19" s="48" t="s">
        <v>37</v>
      </c>
      <c r="Q19" s="10"/>
      <c r="R19" s="10"/>
      <c r="S19" s="10"/>
      <c r="T19" s="10"/>
      <c r="U19" s="10"/>
      <c r="V19" s="10"/>
      <c r="W19" s="10"/>
      <c r="X19" s="10"/>
      <c r="Y19" s="10"/>
      <c r="Z19" s="10"/>
      <c r="AA19" s="10"/>
    </row>
    <row r="20" spans="1:27" ht="42.75" customHeight="1" x14ac:dyDescent="0.15">
      <c r="A20" s="9"/>
      <c r="B20" s="49" t="s">
        <v>53</v>
      </c>
      <c r="C20" s="50">
        <v>805016448</v>
      </c>
      <c r="D20" s="19">
        <v>961582047</v>
      </c>
      <c r="E20" s="19">
        <v>275102212</v>
      </c>
      <c r="F20" s="19">
        <v>238956808</v>
      </c>
      <c r="G20" s="19">
        <v>161522932</v>
      </c>
      <c r="H20" s="19">
        <v>38597978</v>
      </c>
      <c r="I20" s="283">
        <v>30731672</v>
      </c>
      <c r="J20" s="19">
        <v>110141470</v>
      </c>
      <c r="K20" s="19">
        <v>229907806</v>
      </c>
      <c r="L20" s="19">
        <v>104038371</v>
      </c>
      <c r="M20" s="19">
        <v>181693038</v>
      </c>
      <c r="N20" s="51">
        <v>204389279</v>
      </c>
      <c r="O20" s="52">
        <f>SUM(C20:N20)</f>
        <v>3341680061</v>
      </c>
      <c r="P20" s="53"/>
      <c r="Q20" s="10"/>
      <c r="R20" s="10"/>
      <c r="S20" s="10"/>
      <c r="T20" s="10"/>
      <c r="U20" s="10"/>
      <c r="V20" s="10"/>
      <c r="W20" s="10"/>
      <c r="X20" s="10"/>
      <c r="Y20" s="10"/>
      <c r="Z20" s="10"/>
      <c r="AA20" s="10"/>
    </row>
    <row r="21" spans="1:27" ht="42.75" customHeight="1" x14ac:dyDescent="0.15">
      <c r="A21" s="9"/>
      <c r="B21" s="54" t="s">
        <v>54</v>
      </c>
      <c r="C21" s="55">
        <v>13845339</v>
      </c>
      <c r="D21" s="25">
        <v>49828851</v>
      </c>
      <c r="E21" s="25">
        <v>6888139</v>
      </c>
      <c r="F21" s="25">
        <v>673540</v>
      </c>
      <c r="G21" s="25">
        <v>5556085</v>
      </c>
      <c r="H21" s="25">
        <v>0</v>
      </c>
      <c r="I21" s="284"/>
      <c r="J21" s="25">
        <v>3733115</v>
      </c>
      <c r="K21" s="25">
        <v>5903869</v>
      </c>
      <c r="L21" s="25">
        <v>5195913</v>
      </c>
      <c r="M21" s="25">
        <v>16353530</v>
      </c>
      <c r="N21" s="56">
        <v>44257600</v>
      </c>
      <c r="O21" s="57">
        <f>SUM(C21:N21)</f>
        <v>152235981</v>
      </c>
      <c r="P21" s="58"/>
      <c r="Q21" s="10"/>
      <c r="R21" s="10"/>
      <c r="S21" s="10"/>
      <c r="T21" s="10"/>
      <c r="U21" s="10"/>
      <c r="V21" s="10"/>
      <c r="W21" s="10"/>
      <c r="X21" s="10"/>
      <c r="Y21" s="10"/>
      <c r="Z21" s="10"/>
      <c r="AA21" s="10"/>
    </row>
    <row r="22" spans="1:27" ht="42.75" customHeight="1" x14ac:dyDescent="0.15">
      <c r="A22" s="9"/>
      <c r="B22" s="54" t="s">
        <v>55</v>
      </c>
      <c r="C22" s="55">
        <v>0</v>
      </c>
      <c r="D22" s="25">
        <v>0</v>
      </c>
      <c r="E22" s="25">
        <v>0</v>
      </c>
      <c r="F22" s="25">
        <v>0</v>
      </c>
      <c r="G22" s="25">
        <v>0</v>
      </c>
      <c r="H22" s="25">
        <v>0</v>
      </c>
      <c r="I22" s="284"/>
      <c r="J22" s="25">
        <v>0</v>
      </c>
      <c r="K22" s="25">
        <v>0</v>
      </c>
      <c r="L22" s="25"/>
      <c r="M22" s="25">
        <v>0</v>
      </c>
      <c r="N22" s="56">
        <v>0</v>
      </c>
      <c r="O22" s="57">
        <f t="shared" ref="O22:O23" si="2">SUM(C22:N22)</f>
        <v>0</v>
      </c>
      <c r="P22" s="58" t="s">
        <v>41</v>
      </c>
      <c r="Q22" s="10"/>
      <c r="R22" s="10"/>
      <c r="S22" s="10"/>
      <c r="T22" s="10"/>
      <c r="U22" s="10"/>
      <c r="V22" s="10"/>
      <c r="W22" s="10"/>
      <c r="X22" s="10"/>
      <c r="Y22" s="10"/>
      <c r="Z22" s="10"/>
      <c r="AA22" s="10"/>
    </row>
    <row r="23" spans="1:27" ht="42.75" customHeight="1" x14ac:dyDescent="0.15">
      <c r="A23" s="9"/>
      <c r="B23" s="54" t="s">
        <v>56</v>
      </c>
      <c r="C23" s="55">
        <v>46047329</v>
      </c>
      <c r="D23" s="25">
        <v>45681084</v>
      </c>
      <c r="E23" s="25">
        <v>43158743</v>
      </c>
      <c r="F23" s="25">
        <v>47105466</v>
      </c>
      <c r="G23" s="25">
        <v>54364319</v>
      </c>
      <c r="H23" s="25">
        <v>53823051</v>
      </c>
      <c r="I23" s="284">
        <v>49484981</v>
      </c>
      <c r="J23" s="25">
        <v>51402672</v>
      </c>
      <c r="K23" s="25">
        <v>53712641</v>
      </c>
      <c r="L23" s="25">
        <v>49182704</v>
      </c>
      <c r="M23" s="25">
        <v>50747423</v>
      </c>
      <c r="N23" s="56">
        <v>49516072</v>
      </c>
      <c r="O23" s="57">
        <f t="shared" si="2"/>
        <v>594226485</v>
      </c>
      <c r="P23" s="58"/>
      <c r="Q23" s="10"/>
      <c r="R23" s="10"/>
      <c r="S23" s="10"/>
      <c r="T23" s="10"/>
      <c r="U23" s="10"/>
      <c r="V23" s="10"/>
      <c r="W23" s="10"/>
      <c r="X23" s="10"/>
      <c r="Y23" s="10"/>
      <c r="Z23" s="10"/>
      <c r="AA23" s="10"/>
    </row>
    <row r="24" spans="1:27" ht="42.75" customHeight="1" thickBot="1" x14ac:dyDescent="0.2">
      <c r="A24" s="9"/>
      <c r="B24" s="59" t="s">
        <v>57</v>
      </c>
      <c r="C24" s="60">
        <v>8134634</v>
      </c>
      <c r="D24" s="61">
        <v>12329107</v>
      </c>
      <c r="E24" s="61">
        <v>6011344</v>
      </c>
      <c r="F24" s="61">
        <v>5115282</v>
      </c>
      <c r="G24" s="61">
        <v>9218791</v>
      </c>
      <c r="H24" s="61">
        <v>9174535</v>
      </c>
      <c r="I24" s="285">
        <v>9350552</v>
      </c>
      <c r="J24" s="61">
        <v>15337700</v>
      </c>
      <c r="K24" s="61">
        <v>7573596</v>
      </c>
      <c r="L24" s="61">
        <v>11890523</v>
      </c>
      <c r="M24" s="61">
        <v>13705397</v>
      </c>
      <c r="N24" s="62">
        <v>24081343</v>
      </c>
      <c r="O24" s="63">
        <f>SUM(C24:N24)</f>
        <v>131922804</v>
      </c>
      <c r="P24" s="197" t="s">
        <v>58</v>
      </c>
      <c r="Q24" s="10"/>
      <c r="R24" s="10"/>
      <c r="S24" s="10"/>
      <c r="T24" s="10"/>
      <c r="U24" s="10"/>
      <c r="V24" s="10"/>
      <c r="W24" s="10"/>
      <c r="X24" s="10"/>
      <c r="Y24" s="10"/>
      <c r="Z24" s="10"/>
      <c r="AA24" s="10"/>
    </row>
    <row r="25" spans="1:27" ht="37.5" customHeight="1" thickBot="1" x14ac:dyDescent="0.2">
      <c r="A25" s="9"/>
      <c r="B25" s="64" t="s">
        <v>50</v>
      </c>
      <c r="C25" s="65">
        <f>SUM(C20:C24)</f>
        <v>873043750</v>
      </c>
      <c r="D25" s="66">
        <f t="shared" ref="D25:N25" si="3">SUM(D20:D24)</f>
        <v>1069421089</v>
      </c>
      <c r="E25" s="66">
        <f t="shared" si="3"/>
        <v>331160438</v>
      </c>
      <c r="F25" s="66">
        <f t="shared" si="3"/>
        <v>291851096</v>
      </c>
      <c r="G25" s="66">
        <f t="shared" si="3"/>
        <v>230662127</v>
      </c>
      <c r="H25" s="66">
        <f t="shared" si="3"/>
        <v>101595564</v>
      </c>
      <c r="I25" s="66">
        <f>SUM(I20:I24)</f>
        <v>89567205</v>
      </c>
      <c r="J25" s="66">
        <f t="shared" si="3"/>
        <v>180614957</v>
      </c>
      <c r="K25" s="66">
        <f t="shared" si="3"/>
        <v>297097912</v>
      </c>
      <c r="L25" s="66">
        <f t="shared" si="3"/>
        <v>170307511</v>
      </c>
      <c r="M25" s="66">
        <f t="shared" si="3"/>
        <v>262499388</v>
      </c>
      <c r="N25" s="67">
        <f t="shared" si="3"/>
        <v>322244294</v>
      </c>
      <c r="O25" s="39">
        <f>SUM(O20:O24)</f>
        <v>4220065331</v>
      </c>
      <c r="P25" s="68"/>
      <c r="Q25" s="10"/>
      <c r="R25" s="10"/>
      <c r="S25" s="10"/>
      <c r="T25" s="10"/>
      <c r="U25" s="10"/>
      <c r="V25" s="10"/>
      <c r="W25" s="10"/>
      <c r="X25" s="10"/>
      <c r="Y25" s="10"/>
      <c r="Z25" s="10"/>
      <c r="AA25" s="10"/>
    </row>
    <row r="26" spans="1:27" ht="19.899999999999999" customHeight="1" x14ac:dyDescent="0.15">
      <c r="A26" s="9"/>
      <c r="B26" s="69"/>
      <c r="C26" s="70"/>
      <c r="D26" s="70"/>
      <c r="E26" s="71"/>
      <c r="F26" s="71"/>
      <c r="G26" s="71"/>
      <c r="H26" s="71"/>
      <c r="I26" s="71"/>
      <c r="J26" s="71"/>
      <c r="K26" s="71"/>
      <c r="L26" s="71"/>
      <c r="M26" s="71"/>
      <c r="N26" s="71"/>
      <c r="O26" s="71"/>
      <c r="P26" s="72"/>
      <c r="Q26" s="10"/>
      <c r="R26" s="10"/>
      <c r="S26" s="10"/>
      <c r="T26" s="10"/>
      <c r="U26" s="10"/>
      <c r="V26" s="10"/>
      <c r="W26" s="10"/>
      <c r="X26" s="10"/>
      <c r="Y26" s="10"/>
      <c r="Z26" s="10"/>
      <c r="AA26" s="10"/>
    </row>
    <row r="27" spans="1:27" ht="19.899999999999999" customHeight="1" thickBot="1" x14ac:dyDescent="0.2">
      <c r="A27" s="9"/>
      <c r="B27" s="69"/>
      <c r="C27" s="70"/>
      <c r="D27" s="70"/>
      <c r="E27" s="71"/>
      <c r="F27" s="71"/>
      <c r="G27" s="71"/>
      <c r="H27" s="71"/>
      <c r="I27" s="71"/>
      <c r="J27" s="71"/>
      <c r="K27" s="71"/>
      <c r="L27" s="71"/>
      <c r="M27" s="71"/>
      <c r="N27" s="71"/>
      <c r="O27" s="71"/>
      <c r="P27" s="72"/>
      <c r="Q27" s="10"/>
      <c r="R27" s="10"/>
      <c r="S27" s="10"/>
      <c r="T27" s="10"/>
      <c r="U27" s="10"/>
      <c r="V27" s="10"/>
      <c r="W27" s="10"/>
      <c r="X27" s="10"/>
      <c r="Y27" s="10"/>
      <c r="Z27" s="10"/>
      <c r="AA27" s="10"/>
    </row>
    <row r="28" spans="1:27" ht="19.899999999999999" customHeight="1" thickBot="1" x14ac:dyDescent="0.2">
      <c r="A28" s="9"/>
      <c r="B28" s="376" t="s">
        <v>59</v>
      </c>
      <c r="C28" s="377"/>
      <c r="D28" s="377"/>
      <c r="E28" s="377"/>
      <c r="F28" s="377"/>
      <c r="G28" s="377"/>
      <c r="H28" s="377"/>
      <c r="I28" s="377"/>
      <c r="J28" s="377"/>
      <c r="K28" s="377"/>
      <c r="L28" s="377"/>
      <c r="M28" s="377"/>
      <c r="N28" s="377"/>
      <c r="O28" s="377"/>
      <c r="P28" s="378"/>
      <c r="Q28" s="10"/>
      <c r="R28" s="10"/>
      <c r="S28" s="10"/>
      <c r="T28" s="10"/>
      <c r="U28" s="10"/>
      <c r="V28" s="10"/>
      <c r="W28" s="10"/>
      <c r="X28" s="10"/>
      <c r="Y28" s="10"/>
      <c r="Z28" s="10"/>
      <c r="AA28" s="10"/>
    </row>
    <row r="29" spans="1:27" ht="41.65" customHeight="1" x14ac:dyDescent="0.15">
      <c r="A29" s="9"/>
      <c r="B29" s="372" t="s">
        <v>60</v>
      </c>
      <c r="C29" s="73" t="s">
        <v>24</v>
      </c>
      <c r="D29" s="73" t="s">
        <v>25</v>
      </c>
      <c r="E29" s="73" t="s">
        <v>26</v>
      </c>
      <c r="F29" s="73" t="s">
        <v>27</v>
      </c>
      <c r="G29" s="73" t="s">
        <v>28</v>
      </c>
      <c r="H29" s="73" t="s">
        <v>29</v>
      </c>
      <c r="I29" s="73" t="s">
        <v>30</v>
      </c>
      <c r="J29" s="73" t="s">
        <v>31</v>
      </c>
      <c r="K29" s="73" t="s">
        <v>32</v>
      </c>
      <c r="L29" s="73" t="s">
        <v>33</v>
      </c>
      <c r="M29" s="73" t="s">
        <v>34</v>
      </c>
      <c r="N29" s="73" t="s">
        <v>35</v>
      </c>
      <c r="O29" s="73" t="s">
        <v>61</v>
      </c>
      <c r="P29" s="74" t="s">
        <v>37</v>
      </c>
      <c r="Q29" s="10"/>
      <c r="R29" s="10"/>
      <c r="S29" s="10"/>
      <c r="T29" s="10"/>
      <c r="U29" s="10"/>
      <c r="V29" s="10"/>
      <c r="W29" s="10"/>
      <c r="X29" s="10"/>
      <c r="Y29" s="10"/>
      <c r="Z29" s="10"/>
      <c r="AA29" s="10"/>
    </row>
    <row r="30" spans="1:27" ht="53.25" customHeight="1" thickBot="1" x14ac:dyDescent="0.2">
      <c r="A30" s="9"/>
      <c r="B30" s="373"/>
      <c r="C30" s="75">
        <f>C15-C25</f>
        <v>-593641011</v>
      </c>
      <c r="D30" s="75">
        <f t="shared" ref="D30:N30" si="4">D15-D25</f>
        <v>-178222225</v>
      </c>
      <c r="E30" s="75">
        <f t="shared" si="4"/>
        <v>-3994231</v>
      </c>
      <c r="F30" s="75">
        <f t="shared" si="4"/>
        <v>-182959693</v>
      </c>
      <c r="G30" s="75">
        <f t="shared" si="4"/>
        <v>-116995850</v>
      </c>
      <c r="H30" s="75">
        <f t="shared" si="4"/>
        <v>-24110824</v>
      </c>
      <c r="I30" s="75">
        <f>I15-I25</f>
        <v>763946929</v>
      </c>
      <c r="J30" s="75">
        <f t="shared" si="4"/>
        <v>728461313</v>
      </c>
      <c r="K30" s="75">
        <f t="shared" si="4"/>
        <v>-243219726</v>
      </c>
      <c r="L30" s="75">
        <f t="shared" si="4"/>
        <v>-79099454</v>
      </c>
      <c r="M30" s="75">
        <f t="shared" si="4"/>
        <v>495535547</v>
      </c>
      <c r="N30" s="75">
        <f t="shared" si="4"/>
        <v>148615298</v>
      </c>
      <c r="O30" s="75">
        <f>O15-O25</f>
        <v>714316073</v>
      </c>
      <c r="P30" s="198" t="s">
        <v>62</v>
      </c>
      <c r="Q30" s="10"/>
      <c r="R30" s="10"/>
      <c r="S30" s="10"/>
      <c r="T30" s="10"/>
      <c r="U30" s="10"/>
      <c r="V30" s="10"/>
      <c r="W30" s="10"/>
      <c r="X30" s="10"/>
      <c r="Y30" s="10"/>
      <c r="Z30" s="10"/>
      <c r="AA30" s="10"/>
    </row>
    <row r="31" spans="1:27" ht="30.75" customHeight="1" x14ac:dyDescent="0.15">
      <c r="A31" s="9"/>
      <c r="B31" s="76"/>
      <c r="C31" s="70"/>
      <c r="D31" s="70"/>
      <c r="E31" s="71"/>
      <c r="F31" s="71"/>
      <c r="G31" s="71"/>
      <c r="H31" s="71"/>
      <c r="I31" s="71"/>
      <c r="J31" s="71"/>
      <c r="K31" s="71"/>
      <c r="L31" s="71"/>
      <c r="M31" s="71"/>
      <c r="N31" s="71"/>
      <c r="O31" s="71"/>
      <c r="P31" s="72"/>
      <c r="Q31" s="10"/>
      <c r="R31" s="10"/>
      <c r="S31" s="10"/>
      <c r="T31" s="10"/>
      <c r="U31" s="10"/>
      <c r="V31" s="10"/>
      <c r="W31" s="10"/>
      <c r="X31" s="10"/>
      <c r="Y31" s="10"/>
      <c r="Z31" s="10"/>
      <c r="AA31" s="10"/>
    </row>
    <row r="32" spans="1:27" ht="13.5" customHeight="1" x14ac:dyDescent="0.15">
      <c r="A32" s="10"/>
      <c r="B32" s="10"/>
      <c r="C32" s="10"/>
      <c r="D32" s="10"/>
      <c r="E32" s="10"/>
      <c r="F32" s="10"/>
      <c r="G32" s="10"/>
      <c r="H32" s="10"/>
      <c r="I32" s="10"/>
      <c r="J32" s="10"/>
      <c r="K32" s="10"/>
      <c r="L32" s="10"/>
      <c r="M32" s="10"/>
      <c r="N32" s="10"/>
      <c r="O32" s="10"/>
      <c r="P32" s="10"/>
      <c r="Q32" s="10"/>
      <c r="R32" s="10"/>
      <c r="S32" s="10"/>
      <c r="T32" s="10"/>
      <c r="U32" s="10"/>
      <c r="V32" s="10"/>
      <c r="W32" s="10"/>
      <c r="X32" s="10"/>
      <c r="Y32" s="10"/>
      <c r="Z32" s="10"/>
      <c r="AA32" s="10"/>
    </row>
    <row r="33" spans="1:27" ht="12.75" customHeight="1" x14ac:dyDescent="0.15">
      <c r="A33" s="10"/>
      <c r="C33" s="10"/>
      <c r="D33" s="10"/>
      <c r="E33" s="10"/>
      <c r="F33" s="10"/>
      <c r="G33" s="10"/>
      <c r="H33" s="10"/>
      <c r="I33" s="10"/>
      <c r="J33" s="10"/>
      <c r="K33" s="10"/>
      <c r="L33" s="10"/>
      <c r="M33" s="10"/>
      <c r="N33" s="10"/>
      <c r="O33" s="10"/>
      <c r="P33" s="10"/>
      <c r="Q33" s="10"/>
      <c r="R33" s="10"/>
      <c r="S33" s="10"/>
      <c r="T33" s="10"/>
      <c r="U33" s="10"/>
      <c r="V33" s="10"/>
      <c r="W33" s="10"/>
      <c r="X33" s="10"/>
      <c r="Y33" s="10"/>
      <c r="Z33" s="10"/>
      <c r="AA33" s="10"/>
    </row>
    <row r="34" spans="1:27" ht="12.75" customHeight="1" x14ac:dyDescent="0.15">
      <c r="A34" s="10"/>
      <c r="C34" s="10"/>
      <c r="D34" s="10"/>
      <c r="E34" s="10"/>
      <c r="F34" s="10"/>
      <c r="G34" s="10"/>
      <c r="H34" s="10"/>
      <c r="I34" s="10"/>
      <c r="J34" s="10"/>
      <c r="K34" s="10"/>
      <c r="L34" s="10"/>
      <c r="M34" s="10"/>
      <c r="N34" s="10"/>
      <c r="O34" s="10"/>
      <c r="P34" s="10"/>
      <c r="Q34" s="10"/>
      <c r="R34" s="10"/>
      <c r="S34" s="10"/>
      <c r="T34" s="10"/>
      <c r="U34" s="10"/>
      <c r="V34" s="10"/>
      <c r="W34" s="10"/>
      <c r="X34" s="10"/>
      <c r="Y34" s="10"/>
      <c r="Z34" s="10"/>
      <c r="AA34" s="10"/>
    </row>
    <row r="35" spans="1:27" ht="12.75" customHeight="1" x14ac:dyDescent="0.15">
      <c r="A35" s="10"/>
      <c r="C35" s="10"/>
      <c r="D35" s="10"/>
      <c r="E35" s="10"/>
      <c r="F35" s="10"/>
      <c r="G35" s="10"/>
      <c r="H35" s="10"/>
      <c r="I35" s="10"/>
      <c r="J35" s="10"/>
      <c r="K35" s="10"/>
      <c r="L35" s="10"/>
      <c r="M35" s="10"/>
      <c r="N35" s="10"/>
      <c r="O35" s="10"/>
      <c r="P35" s="10"/>
      <c r="Q35" s="10"/>
      <c r="R35" s="10"/>
      <c r="S35" s="10"/>
      <c r="T35" s="10"/>
      <c r="U35" s="10"/>
      <c r="V35" s="10"/>
      <c r="W35" s="10"/>
      <c r="X35" s="10"/>
      <c r="Y35" s="10"/>
      <c r="Z35" s="10"/>
      <c r="AA35" s="10"/>
    </row>
    <row r="36" spans="1:27" ht="12.75" customHeight="1" x14ac:dyDescent="0.15">
      <c r="A36" s="10"/>
      <c r="C36" s="10"/>
      <c r="D36" s="10"/>
      <c r="E36" s="10"/>
      <c r="F36" s="10"/>
      <c r="G36" s="10"/>
      <c r="H36" s="10"/>
      <c r="I36" s="10"/>
      <c r="J36" s="10"/>
      <c r="K36" s="10"/>
      <c r="L36" s="10"/>
      <c r="M36" s="10"/>
      <c r="N36" s="10"/>
      <c r="O36" s="10"/>
      <c r="P36" s="10"/>
      <c r="Q36" s="10"/>
      <c r="R36" s="10"/>
      <c r="S36" s="10"/>
      <c r="T36" s="10"/>
      <c r="U36" s="10"/>
      <c r="V36" s="10"/>
      <c r="W36" s="10"/>
      <c r="X36" s="10"/>
      <c r="Y36" s="10"/>
      <c r="Z36" s="10"/>
      <c r="AA36" s="10"/>
    </row>
    <row r="37" spans="1:27" ht="12.75" customHeight="1" x14ac:dyDescent="0.15">
      <c r="A37" s="10"/>
      <c r="B37" s="10"/>
      <c r="C37" s="10"/>
      <c r="D37" s="10"/>
      <c r="E37" s="10"/>
      <c r="F37" s="10"/>
      <c r="G37" s="10"/>
      <c r="H37" s="10"/>
      <c r="I37" s="10"/>
      <c r="J37" s="10"/>
      <c r="K37" s="10"/>
      <c r="L37" s="10"/>
      <c r="M37" s="10"/>
      <c r="N37" s="10"/>
      <c r="O37" s="10"/>
      <c r="P37" s="10"/>
      <c r="Q37" s="10"/>
      <c r="R37" s="10"/>
      <c r="S37" s="10"/>
      <c r="T37" s="10"/>
      <c r="U37" s="10"/>
      <c r="V37" s="10"/>
      <c r="W37" s="10"/>
      <c r="X37" s="10"/>
      <c r="Y37" s="10"/>
      <c r="Z37" s="10"/>
      <c r="AA37" s="10"/>
    </row>
    <row r="38" spans="1:27" ht="12.75" customHeight="1" x14ac:dyDescent="0.15">
      <c r="A38" s="10"/>
      <c r="B38" s="10"/>
      <c r="C38" s="10"/>
      <c r="D38" s="10"/>
      <c r="E38" s="10"/>
      <c r="F38" s="10"/>
      <c r="G38" s="10"/>
      <c r="H38" s="10"/>
      <c r="I38" s="10"/>
      <c r="J38" s="10"/>
      <c r="K38" s="10"/>
      <c r="L38" s="10"/>
      <c r="M38" s="10"/>
      <c r="N38" s="10"/>
      <c r="O38" s="10"/>
      <c r="P38" s="10"/>
      <c r="Q38" s="10"/>
      <c r="R38" s="10"/>
      <c r="S38" s="10"/>
      <c r="T38" s="10"/>
      <c r="U38" s="10"/>
      <c r="V38" s="10"/>
      <c r="W38" s="10"/>
      <c r="X38" s="10"/>
      <c r="Y38" s="10"/>
      <c r="Z38" s="10"/>
      <c r="AA38" s="10"/>
    </row>
    <row r="39" spans="1:27" ht="12.75" customHeight="1" x14ac:dyDescent="0.15">
      <c r="A39" s="10"/>
      <c r="B39" s="10"/>
      <c r="C39" s="10"/>
      <c r="D39" s="10"/>
      <c r="E39" s="10"/>
      <c r="F39" s="10"/>
      <c r="G39" s="10"/>
      <c r="H39" s="10"/>
      <c r="I39" s="10"/>
      <c r="J39" s="10"/>
      <c r="K39" s="10"/>
      <c r="L39" s="10"/>
      <c r="M39" s="10"/>
      <c r="N39" s="10"/>
      <c r="O39" s="10"/>
      <c r="P39" s="10"/>
      <c r="Q39" s="10"/>
      <c r="R39" s="10"/>
      <c r="S39" s="10"/>
      <c r="T39" s="10"/>
      <c r="U39" s="10"/>
      <c r="V39" s="10"/>
      <c r="W39" s="10"/>
      <c r="X39" s="10"/>
      <c r="Y39" s="10"/>
      <c r="Z39" s="10"/>
      <c r="AA39" s="10"/>
    </row>
    <row r="40" spans="1:27" ht="12.75" customHeight="1" x14ac:dyDescent="0.15">
      <c r="A40" s="10"/>
      <c r="B40" s="10"/>
      <c r="C40" s="10"/>
      <c r="D40" s="10"/>
      <c r="E40" s="10"/>
      <c r="F40" s="10"/>
      <c r="G40" s="10"/>
      <c r="H40" s="10"/>
      <c r="I40" s="10"/>
      <c r="J40" s="10"/>
      <c r="K40" s="10"/>
      <c r="L40" s="10"/>
      <c r="M40" s="10"/>
      <c r="N40" s="10"/>
      <c r="O40" s="10"/>
      <c r="P40" s="10"/>
      <c r="Q40" s="10"/>
      <c r="R40" s="10"/>
      <c r="S40" s="10"/>
      <c r="T40" s="10"/>
      <c r="U40" s="10"/>
      <c r="V40" s="10"/>
      <c r="W40" s="10"/>
      <c r="X40" s="10"/>
      <c r="Y40" s="10"/>
      <c r="Z40" s="10"/>
      <c r="AA40" s="10"/>
    </row>
    <row r="41" spans="1:27" ht="12.75" customHeight="1" x14ac:dyDescent="0.15">
      <c r="A41" s="10"/>
      <c r="B41" s="10"/>
      <c r="C41" s="10"/>
      <c r="D41" s="10"/>
      <c r="E41" s="10"/>
      <c r="F41" s="10"/>
      <c r="G41" s="10"/>
      <c r="H41" s="10"/>
      <c r="I41" s="10"/>
      <c r="J41" s="10"/>
      <c r="K41" s="10"/>
      <c r="L41" s="10"/>
      <c r="M41" s="10"/>
      <c r="N41" s="10"/>
      <c r="O41" s="10"/>
      <c r="P41" s="10"/>
      <c r="Q41" s="10"/>
      <c r="R41" s="10"/>
      <c r="S41" s="10"/>
      <c r="T41" s="10"/>
      <c r="U41" s="10"/>
      <c r="V41" s="10"/>
      <c r="W41" s="10"/>
      <c r="X41" s="10"/>
      <c r="Y41" s="10"/>
      <c r="Z41" s="10"/>
      <c r="AA41" s="10"/>
    </row>
    <row r="42" spans="1:27" ht="12.75" customHeight="1" x14ac:dyDescent="0.15">
      <c r="A42" s="10"/>
      <c r="B42" s="10"/>
      <c r="C42" s="10"/>
      <c r="D42" s="10"/>
      <c r="E42" s="10"/>
      <c r="F42" s="10"/>
      <c r="G42" s="10"/>
      <c r="H42" s="10"/>
      <c r="I42" s="10"/>
      <c r="J42" s="10"/>
      <c r="K42" s="10"/>
      <c r="L42" s="10"/>
      <c r="M42" s="10"/>
      <c r="N42" s="10"/>
      <c r="O42" s="10"/>
      <c r="P42" s="10"/>
      <c r="Q42" s="10"/>
      <c r="R42" s="10"/>
      <c r="S42" s="10"/>
      <c r="T42" s="10"/>
      <c r="U42" s="10"/>
      <c r="V42" s="10"/>
      <c r="W42" s="10"/>
      <c r="X42" s="10"/>
      <c r="Y42" s="10"/>
      <c r="Z42" s="10"/>
      <c r="AA42" s="10"/>
    </row>
    <row r="43" spans="1:27" ht="12.75" customHeight="1" x14ac:dyDescent="0.15">
      <c r="A43" s="10"/>
      <c r="B43" s="10"/>
      <c r="C43" s="10"/>
      <c r="D43" s="10"/>
      <c r="E43" s="10"/>
      <c r="F43" s="10"/>
      <c r="G43" s="10"/>
      <c r="H43" s="10"/>
      <c r="I43" s="10"/>
      <c r="J43" s="10"/>
      <c r="K43" s="10"/>
      <c r="L43" s="10"/>
      <c r="M43" s="10"/>
      <c r="N43" s="10"/>
      <c r="O43" s="10"/>
      <c r="P43" s="10"/>
      <c r="Q43" s="10"/>
      <c r="R43" s="10"/>
      <c r="S43" s="10"/>
      <c r="T43" s="10"/>
      <c r="U43" s="10"/>
      <c r="V43" s="10"/>
      <c r="W43" s="10"/>
      <c r="X43" s="10"/>
      <c r="Y43" s="10"/>
      <c r="Z43" s="10"/>
      <c r="AA43" s="10"/>
    </row>
    <row r="44" spans="1:27" ht="12.75" customHeight="1" x14ac:dyDescent="0.15">
      <c r="A44" s="10"/>
      <c r="B44" s="10"/>
      <c r="C44" s="10"/>
      <c r="D44" s="10"/>
      <c r="E44" s="10"/>
      <c r="F44" s="10"/>
      <c r="G44" s="10"/>
      <c r="H44" s="10"/>
      <c r="I44" s="10"/>
      <c r="J44" s="10"/>
      <c r="K44" s="10"/>
      <c r="L44" s="10"/>
      <c r="M44" s="10"/>
      <c r="N44" s="10"/>
      <c r="O44" s="10"/>
      <c r="P44" s="10"/>
      <c r="Q44" s="10"/>
      <c r="R44" s="10"/>
      <c r="S44" s="10"/>
      <c r="T44" s="10"/>
      <c r="U44" s="10"/>
      <c r="V44" s="10"/>
      <c r="W44" s="10"/>
      <c r="X44" s="10"/>
      <c r="Y44" s="10"/>
      <c r="Z44" s="10"/>
      <c r="AA44" s="10"/>
    </row>
    <row r="45" spans="1:27" ht="12.75" customHeight="1" x14ac:dyDescent="0.15">
      <c r="A45" s="10"/>
      <c r="B45" s="10"/>
      <c r="C45" s="10"/>
      <c r="D45" s="10"/>
      <c r="E45" s="10"/>
      <c r="F45" s="10"/>
      <c r="G45" s="10"/>
      <c r="H45" s="10"/>
      <c r="I45" s="10"/>
      <c r="J45" s="10"/>
      <c r="K45" s="10"/>
      <c r="L45" s="10"/>
      <c r="M45" s="10"/>
      <c r="N45" s="10"/>
      <c r="O45" s="10"/>
      <c r="P45" s="10"/>
      <c r="Q45" s="10"/>
      <c r="R45" s="10"/>
      <c r="S45" s="10"/>
      <c r="T45" s="10"/>
      <c r="U45" s="10"/>
      <c r="V45" s="10"/>
      <c r="W45" s="10"/>
      <c r="X45" s="10"/>
      <c r="Y45" s="10"/>
      <c r="Z45" s="10"/>
      <c r="AA45" s="10"/>
    </row>
    <row r="46" spans="1:27" ht="12.75" customHeight="1" x14ac:dyDescent="0.15">
      <c r="A46" s="10"/>
      <c r="B46" s="10"/>
      <c r="C46" s="10"/>
      <c r="D46" s="10"/>
      <c r="E46" s="10"/>
      <c r="F46" s="10"/>
      <c r="G46" s="10"/>
      <c r="H46" s="10"/>
      <c r="I46" s="10"/>
      <c r="J46" s="10"/>
      <c r="K46" s="10"/>
      <c r="L46" s="10"/>
      <c r="M46" s="10"/>
      <c r="N46" s="10"/>
      <c r="O46" s="10"/>
      <c r="P46" s="10"/>
      <c r="Q46" s="10"/>
      <c r="R46" s="10"/>
      <c r="S46" s="10"/>
      <c r="T46" s="10"/>
      <c r="U46" s="10"/>
      <c r="V46" s="10"/>
      <c r="W46" s="10"/>
      <c r="X46" s="10"/>
      <c r="Y46" s="10"/>
      <c r="Z46" s="10"/>
      <c r="AA46" s="10"/>
    </row>
    <row r="47" spans="1:27" ht="12.75" customHeight="1" x14ac:dyDescent="0.15">
      <c r="A47" s="10"/>
      <c r="B47" s="10"/>
      <c r="C47" s="10"/>
      <c r="D47" s="10"/>
      <c r="E47" s="10"/>
      <c r="F47" s="10"/>
      <c r="G47" s="10"/>
      <c r="H47" s="10"/>
      <c r="I47" s="10"/>
      <c r="J47" s="10"/>
      <c r="K47" s="10"/>
      <c r="L47" s="10"/>
      <c r="M47" s="10"/>
      <c r="N47" s="10"/>
      <c r="O47" s="10"/>
      <c r="P47" s="10"/>
      <c r="Q47" s="10"/>
      <c r="R47" s="10"/>
      <c r="S47" s="10"/>
      <c r="T47" s="10"/>
      <c r="U47" s="10"/>
      <c r="V47" s="10"/>
      <c r="W47" s="10"/>
      <c r="X47" s="10"/>
      <c r="Y47" s="10"/>
      <c r="Z47" s="10"/>
      <c r="AA47" s="10"/>
    </row>
    <row r="48" spans="1:27" ht="12.75" customHeight="1" x14ac:dyDescent="0.15">
      <c r="A48" s="10"/>
      <c r="B48" s="10"/>
      <c r="C48" s="10"/>
      <c r="D48" s="10"/>
      <c r="E48" s="10"/>
      <c r="F48" s="10"/>
      <c r="G48" s="10"/>
      <c r="H48" s="10"/>
      <c r="I48" s="10"/>
      <c r="J48" s="10"/>
      <c r="K48" s="10"/>
      <c r="L48" s="10"/>
      <c r="M48" s="10"/>
      <c r="N48" s="10"/>
      <c r="O48" s="10"/>
      <c r="P48" s="10"/>
      <c r="Q48" s="10"/>
      <c r="R48" s="10"/>
      <c r="S48" s="10"/>
      <c r="T48" s="10"/>
      <c r="U48" s="10"/>
      <c r="V48" s="10"/>
      <c r="W48" s="10"/>
      <c r="X48" s="10"/>
      <c r="Y48" s="10"/>
      <c r="Z48" s="10"/>
      <c r="AA48" s="10"/>
    </row>
    <row r="49" spans="1:27" ht="12.75" customHeight="1" x14ac:dyDescent="0.15">
      <c r="A49" s="10"/>
      <c r="B49" s="10"/>
      <c r="C49" s="10"/>
      <c r="D49" s="10"/>
      <c r="E49" s="10"/>
      <c r="F49" s="10"/>
      <c r="G49" s="10"/>
      <c r="H49" s="10"/>
      <c r="I49" s="10"/>
      <c r="J49" s="10"/>
      <c r="K49" s="10"/>
      <c r="L49" s="10"/>
      <c r="M49" s="10"/>
      <c r="N49" s="10"/>
      <c r="O49" s="10"/>
      <c r="P49" s="10"/>
      <c r="Q49" s="10"/>
      <c r="R49" s="10"/>
      <c r="S49" s="10"/>
      <c r="T49" s="10"/>
      <c r="U49" s="10"/>
      <c r="V49" s="10"/>
      <c r="W49" s="10"/>
      <c r="X49" s="10"/>
      <c r="Y49" s="10"/>
      <c r="Z49" s="10"/>
      <c r="AA49" s="10"/>
    </row>
    <row r="50" spans="1:27" ht="12.75" customHeight="1" x14ac:dyDescent="0.15">
      <c r="A50" s="10"/>
      <c r="B50" s="10"/>
      <c r="C50" s="10"/>
      <c r="D50" s="10"/>
      <c r="E50" s="10"/>
      <c r="F50" s="10"/>
      <c r="G50" s="10"/>
      <c r="H50" s="10"/>
      <c r="I50" s="10"/>
      <c r="J50" s="10"/>
      <c r="K50" s="10"/>
      <c r="L50" s="10"/>
      <c r="M50" s="10"/>
      <c r="N50" s="10"/>
      <c r="O50" s="10"/>
      <c r="P50" s="10"/>
      <c r="Q50" s="10"/>
      <c r="R50" s="10"/>
      <c r="S50" s="10"/>
      <c r="T50" s="10"/>
      <c r="U50" s="10"/>
      <c r="V50" s="10"/>
      <c r="W50" s="10"/>
      <c r="X50" s="10"/>
      <c r="Y50" s="10"/>
      <c r="Z50" s="10"/>
      <c r="AA50" s="10"/>
    </row>
    <row r="51" spans="1:27" ht="12.75" customHeight="1" x14ac:dyDescent="0.15">
      <c r="A51" s="10"/>
      <c r="B51" s="10"/>
      <c r="C51" s="10"/>
      <c r="D51" s="10"/>
      <c r="E51" s="10"/>
      <c r="F51" s="10"/>
      <c r="G51" s="10"/>
      <c r="H51" s="10"/>
      <c r="I51" s="10"/>
      <c r="J51" s="10"/>
      <c r="K51" s="10"/>
      <c r="L51" s="10"/>
      <c r="M51" s="10"/>
      <c r="N51" s="10"/>
      <c r="O51" s="10"/>
      <c r="P51" s="10"/>
      <c r="Q51" s="10"/>
      <c r="R51" s="10"/>
      <c r="S51" s="10"/>
      <c r="T51" s="10"/>
      <c r="U51" s="10"/>
      <c r="V51" s="10"/>
      <c r="W51" s="10"/>
      <c r="X51" s="10"/>
      <c r="Y51" s="10"/>
      <c r="Z51" s="10"/>
      <c r="AA51" s="10"/>
    </row>
    <row r="52" spans="1:27" ht="12.75" customHeight="1" x14ac:dyDescent="0.15">
      <c r="A52" s="10"/>
      <c r="B52" s="10"/>
      <c r="C52" s="10"/>
      <c r="D52" s="10"/>
      <c r="E52" s="10"/>
      <c r="F52" s="10"/>
      <c r="G52" s="10"/>
      <c r="H52" s="10"/>
      <c r="I52" s="10"/>
      <c r="J52" s="10"/>
      <c r="K52" s="10"/>
      <c r="L52" s="10"/>
      <c r="M52" s="10"/>
      <c r="N52" s="10"/>
      <c r="O52" s="10"/>
      <c r="P52" s="10"/>
      <c r="Q52" s="10"/>
      <c r="R52" s="10"/>
      <c r="S52" s="10"/>
      <c r="T52" s="10"/>
      <c r="U52" s="10"/>
      <c r="V52" s="10"/>
      <c r="W52" s="10"/>
      <c r="X52" s="10"/>
      <c r="Y52" s="10"/>
      <c r="Z52" s="10"/>
      <c r="AA52" s="10"/>
    </row>
    <row r="53" spans="1:27" ht="12.75" customHeight="1" x14ac:dyDescent="0.15">
      <c r="A53" s="10"/>
      <c r="B53" s="10"/>
      <c r="C53" s="10"/>
      <c r="D53" s="10"/>
      <c r="E53" s="10"/>
      <c r="F53" s="10"/>
      <c r="G53" s="10"/>
      <c r="H53" s="10"/>
      <c r="I53" s="10"/>
      <c r="J53" s="10"/>
      <c r="K53" s="10"/>
      <c r="L53" s="10"/>
      <c r="M53" s="10"/>
      <c r="N53" s="10"/>
      <c r="O53" s="10"/>
      <c r="P53" s="10"/>
      <c r="Q53" s="10"/>
      <c r="R53" s="10"/>
      <c r="S53" s="10"/>
      <c r="T53" s="10"/>
      <c r="U53" s="10"/>
      <c r="V53" s="10"/>
      <c r="W53" s="10"/>
      <c r="X53" s="10"/>
      <c r="Y53" s="10"/>
      <c r="Z53" s="10"/>
      <c r="AA53" s="10"/>
    </row>
    <row r="54" spans="1:27" ht="12.75" customHeight="1" x14ac:dyDescent="0.15">
      <c r="A54" s="10"/>
      <c r="B54" s="10"/>
      <c r="C54" s="10"/>
      <c r="D54" s="10"/>
      <c r="E54" s="10"/>
      <c r="F54" s="10"/>
      <c r="G54" s="10"/>
      <c r="H54" s="10"/>
      <c r="I54" s="10"/>
      <c r="J54" s="10"/>
      <c r="K54" s="10"/>
      <c r="L54" s="10"/>
      <c r="M54" s="10"/>
      <c r="N54" s="10"/>
      <c r="O54" s="10"/>
      <c r="P54" s="10"/>
      <c r="Q54" s="10"/>
      <c r="R54" s="10"/>
      <c r="S54" s="10"/>
      <c r="T54" s="10"/>
      <c r="U54" s="10"/>
      <c r="V54" s="10"/>
      <c r="W54" s="10"/>
      <c r="X54" s="10"/>
      <c r="Y54" s="10"/>
      <c r="Z54" s="10"/>
      <c r="AA54" s="10"/>
    </row>
    <row r="55" spans="1:27" ht="12.75" customHeight="1" x14ac:dyDescent="0.15">
      <c r="A55" s="10"/>
      <c r="B55" s="10"/>
      <c r="C55" s="10"/>
      <c r="D55" s="10"/>
      <c r="E55" s="10"/>
      <c r="F55" s="10"/>
      <c r="G55" s="10"/>
      <c r="H55" s="10"/>
      <c r="I55" s="10"/>
      <c r="J55" s="10"/>
      <c r="K55" s="10"/>
      <c r="L55" s="10"/>
      <c r="M55" s="10"/>
      <c r="N55" s="10"/>
      <c r="O55" s="10"/>
      <c r="P55" s="10"/>
      <c r="Q55" s="10"/>
      <c r="R55" s="10"/>
      <c r="S55" s="10"/>
      <c r="T55" s="10"/>
      <c r="U55" s="10"/>
      <c r="V55" s="10"/>
      <c r="W55" s="10"/>
      <c r="X55" s="10"/>
      <c r="Y55" s="10"/>
      <c r="Z55" s="10"/>
      <c r="AA55" s="10"/>
    </row>
    <row r="56" spans="1:27" ht="12.75" customHeight="1" x14ac:dyDescent="0.15">
      <c r="A56" s="10"/>
      <c r="B56" s="10"/>
      <c r="C56" s="10"/>
      <c r="D56" s="10"/>
      <c r="E56" s="10"/>
      <c r="F56" s="10"/>
      <c r="G56" s="10"/>
      <c r="H56" s="10"/>
      <c r="I56" s="10"/>
      <c r="J56" s="10"/>
      <c r="K56" s="10"/>
      <c r="L56" s="10"/>
      <c r="M56" s="10"/>
      <c r="N56" s="10"/>
      <c r="O56" s="10"/>
      <c r="P56" s="10"/>
      <c r="Q56" s="10"/>
      <c r="R56" s="10"/>
      <c r="S56" s="10"/>
      <c r="T56" s="10"/>
      <c r="U56" s="10"/>
      <c r="V56" s="10"/>
      <c r="W56" s="10"/>
      <c r="X56" s="10"/>
      <c r="Y56" s="10"/>
      <c r="Z56" s="10"/>
      <c r="AA56" s="10"/>
    </row>
    <row r="57" spans="1:27" ht="12.75" customHeight="1" x14ac:dyDescent="0.15">
      <c r="A57" s="10"/>
      <c r="B57" s="10"/>
      <c r="C57" s="10"/>
      <c r="D57" s="10"/>
      <c r="E57" s="10"/>
      <c r="F57" s="10"/>
      <c r="G57" s="10"/>
      <c r="H57" s="10"/>
      <c r="I57" s="10"/>
      <c r="J57" s="10"/>
      <c r="K57" s="10"/>
      <c r="L57" s="10"/>
      <c r="M57" s="10"/>
      <c r="N57" s="10"/>
      <c r="O57" s="10"/>
      <c r="P57" s="10"/>
      <c r="Q57" s="10"/>
      <c r="R57" s="10"/>
      <c r="S57" s="10"/>
      <c r="T57" s="10"/>
      <c r="U57" s="10"/>
      <c r="V57" s="10"/>
      <c r="W57" s="10"/>
      <c r="X57" s="10"/>
      <c r="Y57" s="10"/>
      <c r="Z57" s="10"/>
      <c r="AA57" s="10"/>
    </row>
    <row r="58" spans="1:27" ht="12.75" customHeight="1" x14ac:dyDescent="0.15">
      <c r="A58" s="10"/>
      <c r="B58" s="10"/>
      <c r="C58" s="10"/>
      <c r="D58" s="10"/>
      <c r="E58" s="10"/>
      <c r="F58" s="10"/>
      <c r="G58" s="10"/>
      <c r="H58" s="10"/>
      <c r="I58" s="10"/>
      <c r="J58" s="10"/>
      <c r="K58" s="10"/>
      <c r="L58" s="10"/>
      <c r="M58" s="10"/>
      <c r="N58" s="10"/>
      <c r="O58" s="10"/>
      <c r="P58" s="10"/>
      <c r="Q58" s="10"/>
      <c r="R58" s="10"/>
      <c r="S58" s="10"/>
      <c r="T58" s="10"/>
      <c r="U58" s="10"/>
      <c r="V58" s="10"/>
      <c r="W58" s="10"/>
      <c r="X58" s="10"/>
      <c r="Y58" s="10"/>
      <c r="Z58" s="10"/>
      <c r="AA58" s="10"/>
    </row>
    <row r="59" spans="1:27" ht="12.75" customHeight="1" x14ac:dyDescent="0.15">
      <c r="A59" s="10"/>
      <c r="B59" s="10"/>
      <c r="C59" s="10"/>
      <c r="D59" s="10"/>
      <c r="E59" s="10"/>
      <c r="F59" s="10"/>
      <c r="G59" s="10"/>
      <c r="H59" s="10"/>
      <c r="I59" s="10"/>
      <c r="J59" s="10"/>
      <c r="K59" s="10"/>
      <c r="L59" s="10"/>
      <c r="M59" s="10"/>
      <c r="N59" s="10"/>
      <c r="O59" s="10"/>
      <c r="P59" s="10"/>
      <c r="Q59" s="10"/>
      <c r="R59" s="10"/>
      <c r="S59" s="10"/>
      <c r="T59" s="10"/>
      <c r="U59" s="10"/>
      <c r="V59" s="10"/>
      <c r="W59" s="10"/>
      <c r="X59" s="10"/>
      <c r="Y59" s="10"/>
      <c r="Z59" s="10"/>
      <c r="AA59" s="10"/>
    </row>
    <row r="60" spans="1:27" ht="12.75" customHeight="1" x14ac:dyDescent="0.15">
      <c r="A60" s="10"/>
      <c r="B60" s="10"/>
      <c r="C60" s="10"/>
      <c r="D60" s="10"/>
      <c r="E60" s="10"/>
      <c r="F60" s="10"/>
      <c r="G60" s="10"/>
      <c r="H60" s="10"/>
      <c r="I60" s="10"/>
      <c r="J60" s="10"/>
      <c r="K60" s="10"/>
      <c r="L60" s="10"/>
      <c r="M60" s="10"/>
      <c r="N60" s="10"/>
      <c r="O60" s="10"/>
      <c r="P60" s="10"/>
      <c r="Q60" s="10"/>
      <c r="R60" s="10"/>
      <c r="S60" s="10"/>
      <c r="T60" s="10"/>
      <c r="U60" s="10"/>
      <c r="V60" s="10"/>
      <c r="W60" s="10"/>
      <c r="X60" s="10"/>
      <c r="Y60" s="10"/>
      <c r="Z60" s="10"/>
      <c r="AA60" s="10"/>
    </row>
    <row r="61" spans="1:27" ht="12.75" customHeight="1" x14ac:dyDescent="0.15">
      <c r="A61" s="10"/>
      <c r="B61" s="10"/>
      <c r="C61" s="10"/>
      <c r="D61" s="10"/>
      <c r="E61" s="10"/>
      <c r="F61" s="10"/>
      <c r="G61" s="10"/>
      <c r="H61" s="10"/>
      <c r="I61" s="10"/>
      <c r="J61" s="10"/>
      <c r="K61" s="10"/>
      <c r="L61" s="10"/>
      <c r="M61" s="10"/>
      <c r="N61" s="10"/>
      <c r="O61" s="10"/>
      <c r="P61" s="10"/>
      <c r="Q61" s="10"/>
      <c r="R61" s="10"/>
      <c r="S61" s="10"/>
      <c r="T61" s="10"/>
      <c r="U61" s="10"/>
      <c r="V61" s="10"/>
      <c r="W61" s="10"/>
      <c r="X61" s="10"/>
      <c r="Y61" s="10"/>
      <c r="Z61" s="10"/>
      <c r="AA61" s="10"/>
    </row>
    <row r="62" spans="1:27" ht="12.75" customHeight="1" x14ac:dyDescent="0.15">
      <c r="A62" s="10"/>
      <c r="B62" s="10"/>
      <c r="C62" s="10"/>
      <c r="D62" s="10"/>
      <c r="E62" s="10"/>
      <c r="F62" s="10"/>
      <c r="G62" s="10"/>
      <c r="H62" s="10"/>
      <c r="I62" s="10"/>
      <c r="J62" s="10"/>
      <c r="K62" s="10"/>
      <c r="L62" s="10"/>
      <c r="M62" s="10"/>
      <c r="N62" s="10"/>
      <c r="O62" s="10"/>
      <c r="P62" s="10"/>
      <c r="Q62" s="10"/>
      <c r="R62" s="10"/>
      <c r="S62" s="10"/>
      <c r="T62" s="10"/>
      <c r="U62" s="10"/>
      <c r="V62" s="10"/>
      <c r="W62" s="10"/>
      <c r="X62" s="10"/>
      <c r="Y62" s="10"/>
      <c r="Z62" s="10"/>
      <c r="AA62" s="10"/>
    </row>
    <row r="63" spans="1:27" ht="12.75" customHeight="1" x14ac:dyDescent="0.15">
      <c r="A63" s="10"/>
      <c r="B63" s="10"/>
      <c r="C63" s="10"/>
      <c r="D63" s="10"/>
      <c r="E63" s="10"/>
      <c r="F63" s="10"/>
      <c r="G63" s="10"/>
      <c r="H63" s="10"/>
      <c r="I63" s="10"/>
      <c r="J63" s="10"/>
      <c r="K63" s="10"/>
      <c r="L63" s="10"/>
      <c r="M63" s="10"/>
      <c r="N63" s="10"/>
      <c r="O63" s="10"/>
      <c r="P63" s="10"/>
      <c r="Q63" s="10"/>
      <c r="R63" s="10"/>
      <c r="S63" s="10"/>
      <c r="T63" s="10"/>
      <c r="U63" s="10"/>
      <c r="V63" s="10"/>
      <c r="W63" s="10"/>
      <c r="X63" s="10"/>
      <c r="Y63" s="10"/>
      <c r="Z63" s="10"/>
      <c r="AA63" s="10"/>
    </row>
    <row r="64" spans="1:27" ht="12.75" customHeight="1" x14ac:dyDescent="0.15">
      <c r="A64" s="10"/>
      <c r="B64" s="10"/>
      <c r="C64" s="10"/>
      <c r="D64" s="10"/>
      <c r="E64" s="10"/>
      <c r="F64" s="10"/>
      <c r="G64" s="10"/>
      <c r="H64" s="10"/>
      <c r="I64" s="10"/>
      <c r="J64" s="10"/>
      <c r="K64" s="10"/>
      <c r="L64" s="10"/>
      <c r="M64" s="10"/>
      <c r="N64" s="10"/>
      <c r="O64" s="10"/>
      <c r="P64" s="10"/>
      <c r="Q64" s="10"/>
      <c r="R64" s="10"/>
      <c r="S64" s="10"/>
      <c r="T64" s="10"/>
      <c r="U64" s="10"/>
      <c r="V64" s="10"/>
      <c r="W64" s="10"/>
      <c r="X64" s="10"/>
      <c r="Y64" s="10"/>
      <c r="Z64" s="10"/>
      <c r="AA64" s="10"/>
    </row>
    <row r="65" spans="1:27" ht="12.75" customHeight="1" x14ac:dyDescent="0.15">
      <c r="A65" s="10"/>
      <c r="B65" s="10"/>
      <c r="C65" s="10"/>
      <c r="D65" s="10"/>
      <c r="E65" s="10"/>
      <c r="F65" s="10"/>
      <c r="G65" s="10"/>
      <c r="H65" s="10"/>
      <c r="I65" s="10"/>
      <c r="J65" s="10"/>
      <c r="K65" s="10"/>
      <c r="L65" s="10"/>
      <c r="M65" s="10"/>
      <c r="N65" s="10"/>
      <c r="O65" s="10"/>
      <c r="P65" s="10"/>
      <c r="Q65" s="10"/>
      <c r="R65" s="10"/>
      <c r="S65" s="10"/>
      <c r="T65" s="10"/>
      <c r="U65" s="10"/>
      <c r="V65" s="10"/>
      <c r="W65" s="10"/>
      <c r="X65" s="10"/>
      <c r="Y65" s="10"/>
      <c r="Z65" s="10"/>
      <c r="AA65" s="10"/>
    </row>
    <row r="66" spans="1:27" ht="12.75" customHeight="1" x14ac:dyDescent="0.15">
      <c r="A66" s="10"/>
      <c r="B66" s="10"/>
      <c r="C66" s="10"/>
      <c r="D66" s="10"/>
      <c r="E66" s="10"/>
      <c r="F66" s="10"/>
      <c r="G66" s="10"/>
      <c r="H66" s="10"/>
      <c r="I66" s="10"/>
      <c r="J66" s="10"/>
      <c r="K66" s="10"/>
      <c r="L66" s="10"/>
      <c r="M66" s="10"/>
      <c r="N66" s="10"/>
      <c r="O66" s="10"/>
      <c r="P66" s="10"/>
      <c r="Q66" s="10"/>
      <c r="R66" s="10"/>
      <c r="S66" s="10"/>
      <c r="T66" s="10"/>
      <c r="U66" s="10"/>
      <c r="V66" s="10"/>
      <c r="W66" s="10"/>
      <c r="X66" s="10"/>
      <c r="Y66" s="10"/>
      <c r="Z66" s="10"/>
      <c r="AA66" s="10"/>
    </row>
    <row r="67" spans="1:27" ht="12.75" customHeight="1" x14ac:dyDescent="0.15">
      <c r="A67" s="10"/>
      <c r="B67" s="10"/>
      <c r="C67" s="10"/>
      <c r="D67" s="10"/>
      <c r="E67" s="10"/>
      <c r="F67" s="10"/>
      <c r="G67" s="10"/>
      <c r="H67" s="10"/>
      <c r="I67" s="10"/>
      <c r="J67" s="10"/>
      <c r="K67" s="10"/>
      <c r="L67" s="10"/>
      <c r="M67" s="10"/>
      <c r="N67" s="10"/>
      <c r="O67" s="10"/>
      <c r="P67" s="10"/>
      <c r="Q67" s="10"/>
      <c r="R67" s="10"/>
      <c r="S67" s="10"/>
      <c r="T67" s="10"/>
      <c r="U67" s="10"/>
      <c r="V67" s="10"/>
      <c r="W67" s="10"/>
      <c r="X67" s="10"/>
      <c r="Y67" s="10"/>
      <c r="Z67" s="10"/>
      <c r="AA67" s="10"/>
    </row>
    <row r="68" spans="1:27" ht="12.75" customHeight="1" x14ac:dyDescent="0.15">
      <c r="A68" s="10"/>
      <c r="B68" s="10"/>
      <c r="C68" s="10"/>
      <c r="D68" s="10"/>
      <c r="E68" s="10"/>
      <c r="F68" s="10"/>
      <c r="G68" s="10"/>
      <c r="H68" s="10"/>
      <c r="I68" s="10"/>
      <c r="J68" s="10"/>
      <c r="K68" s="10"/>
      <c r="L68" s="10"/>
      <c r="M68" s="10"/>
      <c r="N68" s="10"/>
      <c r="O68" s="10"/>
      <c r="P68" s="10"/>
      <c r="Q68" s="10"/>
      <c r="R68" s="10"/>
      <c r="S68" s="10"/>
      <c r="T68" s="10"/>
      <c r="U68" s="10"/>
      <c r="V68" s="10"/>
      <c r="W68" s="10"/>
      <c r="X68" s="10"/>
      <c r="Y68" s="10"/>
      <c r="Z68" s="10"/>
      <c r="AA68" s="10"/>
    </row>
    <row r="69" spans="1:27" ht="12.75" customHeight="1" x14ac:dyDescent="0.15">
      <c r="A69" s="10"/>
      <c r="B69" s="10"/>
      <c r="C69" s="10"/>
      <c r="D69" s="10"/>
      <c r="E69" s="10"/>
      <c r="F69" s="10"/>
      <c r="G69" s="10"/>
      <c r="H69" s="10"/>
      <c r="I69" s="10"/>
      <c r="J69" s="10"/>
      <c r="K69" s="10"/>
      <c r="L69" s="10"/>
      <c r="M69" s="10"/>
      <c r="N69" s="10"/>
      <c r="O69" s="10"/>
      <c r="P69" s="10"/>
      <c r="Q69" s="10"/>
      <c r="R69" s="10"/>
      <c r="S69" s="10"/>
      <c r="T69" s="10"/>
      <c r="U69" s="10"/>
      <c r="V69" s="10"/>
      <c r="W69" s="10"/>
      <c r="X69" s="10"/>
      <c r="Y69" s="10"/>
      <c r="Z69" s="10"/>
      <c r="AA69" s="10"/>
    </row>
    <row r="70" spans="1:27" ht="12.75" customHeight="1" x14ac:dyDescent="0.15">
      <c r="A70" s="10"/>
      <c r="B70" s="10"/>
      <c r="C70" s="10"/>
      <c r="D70" s="10"/>
      <c r="E70" s="10"/>
      <c r="F70" s="10"/>
      <c r="G70" s="10"/>
      <c r="H70" s="10"/>
      <c r="I70" s="10"/>
      <c r="J70" s="10"/>
      <c r="K70" s="10"/>
      <c r="L70" s="10"/>
      <c r="M70" s="10"/>
      <c r="N70" s="10"/>
      <c r="O70" s="10"/>
      <c r="P70" s="10"/>
      <c r="Q70" s="10"/>
      <c r="R70" s="10"/>
      <c r="S70" s="10"/>
      <c r="T70" s="10"/>
      <c r="U70" s="10"/>
      <c r="V70" s="10"/>
      <c r="W70" s="10"/>
      <c r="X70" s="10"/>
      <c r="Y70" s="10"/>
      <c r="Z70" s="10"/>
      <c r="AA70" s="10"/>
    </row>
    <row r="71" spans="1:27" ht="12.75" customHeight="1" x14ac:dyDescent="0.15">
      <c r="A71" s="10"/>
      <c r="B71" s="10"/>
      <c r="C71" s="10"/>
      <c r="D71" s="10"/>
      <c r="E71" s="10"/>
      <c r="F71" s="10"/>
      <c r="G71" s="10"/>
      <c r="H71" s="10"/>
      <c r="I71" s="10"/>
      <c r="J71" s="10"/>
      <c r="K71" s="10"/>
      <c r="L71" s="10"/>
      <c r="M71" s="10"/>
      <c r="N71" s="10"/>
      <c r="O71" s="10"/>
      <c r="P71" s="10"/>
      <c r="Q71" s="10"/>
      <c r="R71" s="10"/>
      <c r="S71" s="10"/>
      <c r="T71" s="10"/>
      <c r="U71" s="10"/>
      <c r="V71" s="10"/>
      <c r="W71" s="10"/>
      <c r="X71" s="10"/>
      <c r="Y71" s="10"/>
      <c r="Z71" s="10"/>
      <c r="AA71" s="10"/>
    </row>
    <row r="72" spans="1:27" ht="12.75" customHeight="1" x14ac:dyDescent="0.15">
      <c r="A72" s="10"/>
      <c r="B72" s="10"/>
      <c r="C72" s="10"/>
      <c r="D72" s="10"/>
      <c r="E72" s="10"/>
      <c r="F72" s="10"/>
      <c r="G72" s="10"/>
      <c r="H72" s="10"/>
      <c r="I72" s="10"/>
      <c r="J72" s="10"/>
      <c r="K72" s="10"/>
      <c r="L72" s="10"/>
      <c r="M72" s="10"/>
      <c r="N72" s="10"/>
      <c r="O72" s="10"/>
      <c r="P72" s="10"/>
      <c r="Q72" s="10"/>
      <c r="R72" s="10"/>
      <c r="S72" s="10"/>
      <c r="T72" s="10"/>
      <c r="U72" s="10"/>
      <c r="V72" s="10"/>
      <c r="W72" s="10"/>
      <c r="X72" s="10"/>
      <c r="Y72" s="10"/>
      <c r="Z72" s="10"/>
      <c r="AA72" s="10"/>
    </row>
    <row r="73" spans="1:27" ht="12.75" customHeight="1" x14ac:dyDescent="0.15">
      <c r="A73" s="10"/>
      <c r="B73" s="10"/>
      <c r="C73" s="10"/>
      <c r="D73" s="10"/>
      <c r="E73" s="10"/>
      <c r="F73" s="10"/>
      <c r="G73" s="10"/>
      <c r="H73" s="10"/>
      <c r="I73" s="10"/>
      <c r="J73" s="10"/>
      <c r="K73" s="10"/>
      <c r="L73" s="10"/>
      <c r="M73" s="10"/>
      <c r="N73" s="10"/>
      <c r="O73" s="10"/>
      <c r="P73" s="10"/>
      <c r="Q73" s="10"/>
      <c r="R73" s="10"/>
      <c r="S73" s="10"/>
      <c r="T73" s="10"/>
      <c r="U73" s="10"/>
      <c r="V73" s="10"/>
      <c r="W73" s="10"/>
      <c r="X73" s="10"/>
      <c r="Y73" s="10"/>
      <c r="Z73" s="10"/>
      <c r="AA73" s="10"/>
    </row>
    <row r="74" spans="1:27" ht="12.75" customHeight="1" x14ac:dyDescent="0.15">
      <c r="A74" s="10"/>
      <c r="B74" s="10"/>
      <c r="C74" s="10"/>
      <c r="D74" s="10"/>
      <c r="E74" s="10"/>
      <c r="F74" s="10"/>
      <c r="G74" s="10"/>
      <c r="H74" s="10"/>
      <c r="I74" s="10"/>
      <c r="J74" s="10"/>
      <c r="K74" s="10"/>
      <c r="L74" s="10"/>
      <c r="M74" s="10"/>
      <c r="N74" s="10"/>
      <c r="O74" s="10"/>
      <c r="P74" s="10"/>
      <c r="Q74" s="10"/>
      <c r="R74" s="10"/>
      <c r="S74" s="10"/>
      <c r="T74" s="10"/>
      <c r="U74" s="10"/>
      <c r="V74" s="10"/>
      <c r="W74" s="10"/>
      <c r="X74" s="10"/>
      <c r="Y74" s="10"/>
      <c r="Z74" s="10"/>
      <c r="AA74" s="10"/>
    </row>
    <row r="75" spans="1:27" ht="12.75" customHeight="1" x14ac:dyDescent="0.15">
      <c r="A75" s="10"/>
      <c r="B75" s="10"/>
      <c r="C75" s="10"/>
      <c r="D75" s="10"/>
      <c r="E75" s="10"/>
      <c r="F75" s="10"/>
      <c r="G75" s="10"/>
      <c r="H75" s="10"/>
      <c r="I75" s="10"/>
      <c r="J75" s="10"/>
      <c r="K75" s="10"/>
      <c r="L75" s="10"/>
      <c r="M75" s="10"/>
      <c r="N75" s="10"/>
      <c r="O75" s="10"/>
      <c r="P75" s="10"/>
      <c r="Q75" s="10"/>
      <c r="R75" s="10"/>
      <c r="S75" s="10"/>
      <c r="T75" s="10"/>
      <c r="U75" s="10"/>
      <c r="V75" s="10"/>
      <c r="W75" s="10"/>
      <c r="X75" s="10"/>
      <c r="Y75" s="10"/>
      <c r="Z75" s="10"/>
      <c r="AA75" s="10"/>
    </row>
    <row r="76" spans="1:27" ht="12.75" customHeight="1" x14ac:dyDescent="0.15">
      <c r="A76" s="10"/>
      <c r="B76" s="10"/>
      <c r="C76" s="10"/>
      <c r="D76" s="10"/>
      <c r="E76" s="10"/>
      <c r="F76" s="10"/>
      <c r="G76" s="10"/>
      <c r="H76" s="10"/>
      <c r="I76" s="10"/>
      <c r="J76" s="10"/>
      <c r="K76" s="10"/>
      <c r="L76" s="10"/>
      <c r="M76" s="10"/>
      <c r="N76" s="10"/>
      <c r="O76" s="10"/>
      <c r="P76" s="10"/>
      <c r="Q76" s="10"/>
      <c r="R76" s="10"/>
      <c r="S76" s="10"/>
      <c r="T76" s="10"/>
      <c r="U76" s="10"/>
      <c r="V76" s="10"/>
      <c r="W76" s="10"/>
      <c r="X76" s="10"/>
      <c r="Y76" s="10"/>
      <c r="Z76" s="10"/>
      <c r="AA76" s="10"/>
    </row>
    <row r="77" spans="1:27" ht="12.75" customHeight="1" x14ac:dyDescent="0.15">
      <c r="A77" s="10"/>
      <c r="B77" s="10"/>
      <c r="C77" s="10"/>
      <c r="D77" s="10"/>
      <c r="E77" s="10"/>
      <c r="F77" s="10"/>
      <c r="G77" s="10"/>
      <c r="H77" s="10"/>
      <c r="I77" s="10"/>
      <c r="J77" s="10"/>
      <c r="K77" s="10"/>
      <c r="L77" s="10"/>
      <c r="M77" s="10"/>
      <c r="N77" s="10"/>
      <c r="O77" s="10"/>
      <c r="P77" s="10"/>
      <c r="Q77" s="10"/>
      <c r="R77" s="10"/>
      <c r="S77" s="10"/>
      <c r="T77" s="10"/>
      <c r="U77" s="10"/>
      <c r="V77" s="10"/>
      <c r="W77" s="10"/>
      <c r="X77" s="10"/>
      <c r="Y77" s="10"/>
      <c r="Z77" s="10"/>
      <c r="AA77" s="10"/>
    </row>
    <row r="78" spans="1:27" ht="12.75" customHeight="1" x14ac:dyDescent="0.15">
      <c r="A78" s="10"/>
      <c r="B78" s="10"/>
      <c r="C78" s="10"/>
      <c r="D78" s="10"/>
      <c r="E78" s="10"/>
      <c r="F78" s="10"/>
      <c r="G78" s="10"/>
      <c r="H78" s="10"/>
      <c r="I78" s="10"/>
      <c r="J78" s="10"/>
      <c r="K78" s="10"/>
      <c r="L78" s="10"/>
      <c r="M78" s="10"/>
      <c r="N78" s="10"/>
      <c r="O78" s="10"/>
      <c r="P78" s="10"/>
      <c r="Q78" s="10"/>
      <c r="R78" s="10"/>
      <c r="S78" s="10"/>
      <c r="T78" s="10"/>
      <c r="U78" s="10"/>
      <c r="V78" s="10"/>
      <c r="W78" s="10"/>
      <c r="X78" s="10"/>
      <c r="Y78" s="10"/>
      <c r="Z78" s="10"/>
      <c r="AA78" s="10"/>
    </row>
    <row r="79" spans="1:27" ht="12.75" customHeight="1" x14ac:dyDescent="0.15">
      <c r="A79" s="10"/>
      <c r="B79" s="10"/>
      <c r="C79" s="10"/>
      <c r="D79" s="10"/>
      <c r="E79" s="10"/>
      <c r="F79" s="10"/>
      <c r="G79" s="10"/>
      <c r="H79" s="10"/>
      <c r="I79" s="10"/>
      <c r="J79" s="10"/>
      <c r="K79" s="10"/>
      <c r="L79" s="10"/>
      <c r="M79" s="10"/>
      <c r="N79" s="10"/>
      <c r="O79" s="10"/>
      <c r="P79" s="10"/>
      <c r="Q79" s="10"/>
      <c r="R79" s="10"/>
      <c r="S79" s="10"/>
      <c r="T79" s="10"/>
      <c r="U79" s="10"/>
      <c r="V79" s="10"/>
      <c r="W79" s="10"/>
      <c r="X79" s="10"/>
      <c r="Y79" s="10"/>
      <c r="Z79" s="10"/>
      <c r="AA79" s="10"/>
    </row>
    <row r="80" spans="1:27" ht="12.75" customHeight="1" x14ac:dyDescent="0.15">
      <c r="A80" s="10"/>
      <c r="B80" s="10"/>
      <c r="C80" s="10"/>
      <c r="D80" s="10"/>
      <c r="E80" s="10"/>
      <c r="F80" s="10"/>
      <c r="G80" s="10"/>
      <c r="H80" s="10"/>
      <c r="I80" s="10"/>
      <c r="J80" s="10"/>
      <c r="K80" s="10"/>
      <c r="L80" s="10"/>
      <c r="M80" s="10"/>
      <c r="N80" s="10"/>
      <c r="O80" s="10"/>
      <c r="P80" s="10"/>
      <c r="Q80" s="10"/>
      <c r="R80" s="10"/>
      <c r="S80" s="10"/>
      <c r="T80" s="10"/>
      <c r="U80" s="10"/>
      <c r="V80" s="10"/>
      <c r="W80" s="10"/>
      <c r="X80" s="10"/>
      <c r="Y80" s="10"/>
      <c r="Z80" s="10"/>
      <c r="AA80" s="10"/>
    </row>
    <row r="81" spans="1:27" ht="12.75" customHeight="1" x14ac:dyDescent="0.15">
      <c r="A81" s="10"/>
      <c r="B81" s="10"/>
      <c r="C81" s="10"/>
      <c r="D81" s="10"/>
      <c r="E81" s="10"/>
      <c r="F81" s="10"/>
      <c r="G81" s="10"/>
      <c r="H81" s="10"/>
      <c r="I81" s="10"/>
      <c r="J81" s="10"/>
      <c r="K81" s="10"/>
      <c r="L81" s="10"/>
      <c r="M81" s="10"/>
      <c r="N81" s="10"/>
      <c r="O81" s="10"/>
      <c r="P81" s="10"/>
      <c r="Q81" s="10"/>
      <c r="R81" s="10"/>
      <c r="S81" s="10"/>
      <c r="T81" s="10"/>
      <c r="U81" s="10"/>
      <c r="V81" s="10"/>
      <c r="W81" s="10"/>
      <c r="X81" s="10"/>
      <c r="Y81" s="10"/>
      <c r="Z81" s="10"/>
      <c r="AA81" s="10"/>
    </row>
    <row r="82" spans="1:27" ht="12.75" customHeight="1" x14ac:dyDescent="0.15">
      <c r="A82" s="10"/>
      <c r="B82" s="10"/>
      <c r="C82" s="10"/>
      <c r="D82" s="10"/>
      <c r="E82" s="10"/>
      <c r="F82" s="10"/>
      <c r="G82" s="10"/>
      <c r="H82" s="10"/>
      <c r="I82" s="10"/>
      <c r="J82" s="10"/>
      <c r="K82" s="10"/>
      <c r="L82" s="10"/>
      <c r="M82" s="10"/>
      <c r="N82" s="10"/>
      <c r="O82" s="10"/>
      <c r="P82" s="10"/>
      <c r="Q82" s="10"/>
      <c r="R82" s="10"/>
      <c r="S82" s="10"/>
      <c r="T82" s="10"/>
      <c r="U82" s="10"/>
      <c r="V82" s="10"/>
      <c r="W82" s="10"/>
      <c r="X82" s="10"/>
      <c r="Y82" s="10"/>
      <c r="Z82" s="10"/>
      <c r="AA82" s="10"/>
    </row>
    <row r="83" spans="1:27" ht="12.75" customHeight="1" x14ac:dyDescent="0.15">
      <c r="A83" s="10"/>
      <c r="B83" s="10"/>
      <c r="C83" s="10"/>
      <c r="D83" s="10"/>
      <c r="E83" s="10"/>
      <c r="F83" s="10"/>
      <c r="G83" s="10"/>
      <c r="H83" s="10"/>
      <c r="I83" s="10"/>
      <c r="J83" s="10"/>
      <c r="K83" s="10"/>
      <c r="L83" s="10"/>
      <c r="M83" s="10"/>
      <c r="N83" s="10"/>
      <c r="O83" s="10"/>
      <c r="P83" s="10"/>
      <c r="Q83" s="10"/>
      <c r="R83" s="10"/>
      <c r="S83" s="10"/>
      <c r="T83" s="10"/>
      <c r="U83" s="10"/>
      <c r="V83" s="10"/>
      <c r="W83" s="10"/>
      <c r="X83" s="10"/>
      <c r="Y83" s="10"/>
      <c r="Z83" s="10"/>
      <c r="AA83" s="10"/>
    </row>
    <row r="84" spans="1:27" ht="12.75" customHeight="1" x14ac:dyDescent="0.15">
      <c r="A84" s="10"/>
      <c r="B84" s="10"/>
      <c r="C84" s="10"/>
      <c r="D84" s="10"/>
      <c r="E84" s="10"/>
      <c r="F84" s="10"/>
      <c r="G84" s="10"/>
      <c r="H84" s="10"/>
      <c r="I84" s="10"/>
      <c r="J84" s="10"/>
      <c r="K84" s="10"/>
      <c r="L84" s="10"/>
      <c r="M84" s="10"/>
      <c r="N84" s="10"/>
      <c r="O84" s="10"/>
      <c r="P84" s="10"/>
      <c r="Q84" s="10"/>
      <c r="R84" s="10"/>
      <c r="S84" s="10"/>
      <c r="T84" s="10"/>
      <c r="U84" s="10"/>
      <c r="V84" s="10"/>
      <c r="W84" s="10"/>
      <c r="X84" s="10"/>
      <c r="Y84" s="10"/>
      <c r="Z84" s="10"/>
      <c r="AA84" s="10"/>
    </row>
    <row r="85" spans="1:27" ht="12.75" customHeight="1" x14ac:dyDescent="0.15">
      <c r="A85" s="10"/>
      <c r="B85" s="10"/>
      <c r="C85" s="10"/>
      <c r="D85" s="10"/>
      <c r="E85" s="10"/>
      <c r="F85" s="10"/>
      <c r="G85" s="10"/>
      <c r="H85" s="10"/>
      <c r="I85" s="10"/>
      <c r="J85" s="10"/>
      <c r="K85" s="10"/>
      <c r="L85" s="10"/>
      <c r="M85" s="10"/>
      <c r="N85" s="10"/>
      <c r="O85" s="10"/>
      <c r="P85" s="10"/>
      <c r="Q85" s="10"/>
      <c r="R85" s="10"/>
      <c r="S85" s="10"/>
      <c r="T85" s="10"/>
      <c r="U85" s="10"/>
      <c r="V85" s="10"/>
      <c r="W85" s="10"/>
      <c r="X85" s="10"/>
      <c r="Y85" s="10"/>
      <c r="Z85" s="10"/>
      <c r="AA85" s="10"/>
    </row>
    <row r="86" spans="1:27" ht="12.75" customHeight="1" x14ac:dyDescent="0.15">
      <c r="A86" s="10"/>
      <c r="B86" s="10"/>
      <c r="C86" s="10"/>
      <c r="D86" s="10"/>
      <c r="E86" s="10"/>
      <c r="F86" s="10"/>
      <c r="G86" s="10"/>
      <c r="H86" s="10"/>
      <c r="I86" s="10"/>
      <c r="J86" s="10"/>
      <c r="K86" s="10"/>
      <c r="L86" s="10"/>
      <c r="M86" s="10"/>
      <c r="N86" s="10"/>
      <c r="O86" s="10"/>
      <c r="P86" s="10"/>
      <c r="Q86" s="10"/>
      <c r="R86" s="10"/>
      <c r="S86" s="10"/>
      <c r="T86" s="10"/>
      <c r="U86" s="10"/>
      <c r="V86" s="10"/>
      <c r="W86" s="10"/>
      <c r="X86" s="10"/>
      <c r="Y86" s="10"/>
      <c r="Z86" s="10"/>
      <c r="AA86" s="10"/>
    </row>
    <row r="87" spans="1:27" ht="12.75" customHeight="1" x14ac:dyDescent="0.15">
      <c r="A87" s="10"/>
      <c r="B87" s="10"/>
      <c r="C87" s="10"/>
      <c r="D87" s="10"/>
      <c r="E87" s="10"/>
      <c r="F87" s="10"/>
      <c r="G87" s="10"/>
      <c r="H87" s="10"/>
      <c r="I87" s="10"/>
      <c r="J87" s="10"/>
      <c r="K87" s="10"/>
      <c r="L87" s="10"/>
      <c r="M87" s="10"/>
      <c r="N87" s="10"/>
      <c r="O87" s="10"/>
      <c r="P87" s="10"/>
      <c r="Q87" s="10"/>
      <c r="R87" s="10"/>
      <c r="S87" s="10"/>
      <c r="T87" s="10"/>
      <c r="U87" s="10"/>
      <c r="V87" s="10"/>
      <c r="W87" s="10"/>
      <c r="X87" s="10"/>
      <c r="Y87" s="10"/>
      <c r="Z87" s="10"/>
      <c r="AA87" s="10"/>
    </row>
    <row r="88" spans="1:27" ht="12.75" customHeight="1" x14ac:dyDescent="0.15">
      <c r="A88" s="10"/>
      <c r="B88" s="10"/>
      <c r="C88" s="10"/>
      <c r="D88" s="10"/>
      <c r="E88" s="10"/>
      <c r="F88" s="10"/>
      <c r="G88" s="10"/>
      <c r="H88" s="10"/>
      <c r="I88" s="10"/>
      <c r="J88" s="10"/>
      <c r="K88" s="10"/>
      <c r="L88" s="10"/>
      <c r="M88" s="10"/>
      <c r="N88" s="10"/>
      <c r="O88" s="10"/>
      <c r="P88" s="10"/>
      <c r="Q88" s="10"/>
      <c r="R88" s="10"/>
      <c r="S88" s="10"/>
      <c r="T88" s="10"/>
      <c r="U88" s="10"/>
      <c r="V88" s="10"/>
      <c r="W88" s="10"/>
      <c r="X88" s="10"/>
      <c r="Y88" s="10"/>
      <c r="Z88" s="10"/>
      <c r="AA88" s="10"/>
    </row>
    <row r="89" spans="1:27" ht="12.75" customHeight="1" x14ac:dyDescent="0.15">
      <c r="A89" s="10"/>
      <c r="B89" s="10"/>
      <c r="C89" s="10"/>
      <c r="D89" s="10"/>
      <c r="E89" s="10"/>
      <c r="F89" s="10"/>
      <c r="G89" s="10"/>
      <c r="H89" s="10"/>
      <c r="I89" s="10"/>
      <c r="J89" s="10"/>
      <c r="K89" s="10"/>
      <c r="L89" s="10"/>
      <c r="M89" s="10"/>
      <c r="N89" s="10"/>
      <c r="O89" s="10"/>
      <c r="P89" s="10"/>
      <c r="Q89" s="10"/>
      <c r="R89" s="10"/>
      <c r="S89" s="10"/>
      <c r="T89" s="10"/>
      <c r="U89" s="10"/>
      <c r="V89" s="10"/>
      <c r="W89" s="10"/>
      <c r="X89" s="10"/>
      <c r="Y89" s="10"/>
      <c r="Z89" s="10"/>
      <c r="AA89" s="10"/>
    </row>
    <row r="90" spans="1:27" ht="12.75" customHeight="1" x14ac:dyDescent="0.15">
      <c r="A90" s="10"/>
      <c r="B90" s="10"/>
      <c r="C90" s="10"/>
      <c r="D90" s="10"/>
      <c r="E90" s="10"/>
      <c r="F90" s="10"/>
      <c r="G90" s="10"/>
      <c r="H90" s="10"/>
      <c r="I90" s="10"/>
      <c r="J90" s="10"/>
      <c r="K90" s="10"/>
      <c r="L90" s="10"/>
      <c r="M90" s="10"/>
      <c r="N90" s="10"/>
      <c r="O90" s="10"/>
      <c r="P90" s="10"/>
      <c r="Q90" s="10"/>
      <c r="R90" s="10"/>
      <c r="S90" s="10"/>
      <c r="T90" s="10"/>
      <c r="U90" s="10"/>
      <c r="V90" s="10"/>
      <c r="W90" s="10"/>
      <c r="X90" s="10"/>
      <c r="Y90" s="10"/>
      <c r="Z90" s="10"/>
      <c r="AA90" s="10"/>
    </row>
    <row r="91" spans="1:27" ht="12.75" customHeight="1" x14ac:dyDescent="0.15">
      <c r="A91" s="10"/>
      <c r="B91" s="10"/>
      <c r="C91" s="10"/>
      <c r="D91" s="10"/>
      <c r="E91" s="10"/>
      <c r="F91" s="10"/>
      <c r="G91" s="10"/>
      <c r="H91" s="10"/>
      <c r="I91" s="10"/>
      <c r="J91" s="10"/>
      <c r="K91" s="10"/>
      <c r="L91" s="10"/>
      <c r="M91" s="10"/>
      <c r="N91" s="10"/>
      <c r="O91" s="10"/>
      <c r="P91" s="10"/>
      <c r="Q91" s="10"/>
      <c r="R91" s="10"/>
      <c r="S91" s="10"/>
      <c r="T91" s="10"/>
      <c r="U91" s="10"/>
      <c r="V91" s="10"/>
      <c r="W91" s="10"/>
      <c r="X91" s="10"/>
      <c r="Y91" s="10"/>
      <c r="Z91" s="10"/>
      <c r="AA91" s="10"/>
    </row>
    <row r="92" spans="1:27" ht="12.75" customHeight="1" x14ac:dyDescent="0.15">
      <c r="A92" s="10"/>
      <c r="B92" s="10"/>
      <c r="C92" s="10"/>
      <c r="D92" s="10"/>
      <c r="E92" s="10"/>
      <c r="F92" s="10"/>
      <c r="G92" s="10"/>
      <c r="H92" s="10"/>
      <c r="I92" s="10"/>
      <c r="J92" s="10"/>
      <c r="K92" s="10"/>
      <c r="L92" s="10"/>
      <c r="M92" s="10"/>
      <c r="N92" s="10"/>
      <c r="O92" s="10"/>
      <c r="P92" s="10"/>
      <c r="Q92" s="10"/>
      <c r="R92" s="10"/>
      <c r="S92" s="10"/>
      <c r="T92" s="10"/>
      <c r="U92" s="10"/>
      <c r="V92" s="10"/>
      <c r="W92" s="10"/>
      <c r="X92" s="10"/>
      <c r="Y92" s="10"/>
      <c r="Z92" s="10"/>
      <c r="AA92" s="10"/>
    </row>
    <row r="93" spans="1:27" ht="12.75" customHeight="1" x14ac:dyDescent="0.15">
      <c r="A93" s="10"/>
      <c r="B93" s="10"/>
      <c r="C93" s="10"/>
      <c r="D93" s="10"/>
      <c r="E93" s="10"/>
      <c r="F93" s="10"/>
      <c r="G93" s="10"/>
      <c r="H93" s="10"/>
      <c r="I93" s="10"/>
      <c r="J93" s="10"/>
      <c r="K93" s="10"/>
      <c r="L93" s="10"/>
      <c r="M93" s="10"/>
      <c r="N93" s="10"/>
      <c r="O93" s="10"/>
      <c r="P93" s="10"/>
      <c r="Q93" s="10"/>
      <c r="R93" s="10"/>
      <c r="S93" s="10"/>
      <c r="T93" s="10"/>
      <c r="U93" s="10"/>
      <c r="V93" s="10"/>
      <c r="W93" s="10"/>
      <c r="X93" s="10"/>
      <c r="Y93" s="10"/>
      <c r="Z93" s="10"/>
      <c r="AA93" s="10"/>
    </row>
    <row r="94" spans="1:27" ht="12.75" customHeight="1" x14ac:dyDescent="0.15">
      <c r="A94" s="10"/>
      <c r="B94" s="10"/>
      <c r="C94" s="10"/>
      <c r="D94" s="10"/>
      <c r="E94" s="10"/>
      <c r="F94" s="10"/>
      <c r="G94" s="10"/>
      <c r="H94" s="10"/>
      <c r="I94" s="10"/>
      <c r="J94" s="10"/>
      <c r="K94" s="10"/>
      <c r="L94" s="10"/>
      <c r="M94" s="10"/>
      <c r="N94" s="10"/>
      <c r="O94" s="10"/>
      <c r="P94" s="10"/>
      <c r="Q94" s="10"/>
      <c r="R94" s="10"/>
      <c r="S94" s="10"/>
      <c r="T94" s="10"/>
      <c r="U94" s="10"/>
      <c r="V94" s="10"/>
      <c r="W94" s="10"/>
      <c r="X94" s="10"/>
      <c r="Y94" s="10"/>
      <c r="Z94" s="10"/>
      <c r="AA94" s="10"/>
    </row>
    <row r="95" spans="1:27" ht="12.75" customHeight="1" x14ac:dyDescent="0.15">
      <c r="A95" s="10"/>
      <c r="B95" s="10"/>
      <c r="C95" s="10"/>
      <c r="D95" s="10"/>
      <c r="E95" s="10"/>
      <c r="F95" s="10"/>
      <c r="G95" s="10"/>
      <c r="H95" s="10"/>
      <c r="I95" s="10"/>
      <c r="J95" s="10"/>
      <c r="K95" s="10"/>
      <c r="L95" s="10"/>
      <c r="M95" s="10"/>
      <c r="N95" s="10"/>
      <c r="O95" s="10"/>
      <c r="P95" s="10"/>
      <c r="Q95" s="10"/>
      <c r="R95" s="10"/>
      <c r="S95" s="10"/>
      <c r="T95" s="10"/>
      <c r="U95" s="10"/>
      <c r="V95" s="10"/>
      <c r="W95" s="10"/>
      <c r="X95" s="10"/>
      <c r="Y95" s="10"/>
      <c r="Z95" s="10"/>
      <c r="AA95" s="10"/>
    </row>
    <row r="96" spans="1:27" ht="12.75" customHeight="1" x14ac:dyDescent="0.15">
      <c r="A96" s="10"/>
      <c r="B96" s="10"/>
      <c r="C96" s="10"/>
      <c r="D96" s="10"/>
      <c r="E96" s="10"/>
      <c r="F96" s="10"/>
      <c r="G96" s="10"/>
      <c r="H96" s="10"/>
      <c r="I96" s="10"/>
      <c r="J96" s="10"/>
      <c r="K96" s="10"/>
      <c r="L96" s="10"/>
      <c r="M96" s="10"/>
      <c r="N96" s="10"/>
      <c r="O96" s="10"/>
      <c r="P96" s="10"/>
      <c r="Q96" s="10"/>
      <c r="R96" s="10"/>
      <c r="S96" s="10"/>
      <c r="T96" s="10"/>
      <c r="U96" s="10"/>
      <c r="V96" s="10"/>
      <c r="W96" s="10"/>
      <c r="X96" s="10"/>
      <c r="Y96" s="10"/>
      <c r="Z96" s="10"/>
      <c r="AA96" s="10"/>
    </row>
    <row r="97" spans="1:27" ht="12.75" customHeight="1" x14ac:dyDescent="0.15">
      <c r="A97" s="10"/>
      <c r="B97" s="10"/>
      <c r="C97" s="10"/>
      <c r="D97" s="10"/>
      <c r="E97" s="10"/>
      <c r="F97" s="10"/>
      <c r="G97" s="10"/>
      <c r="H97" s="10"/>
      <c r="I97" s="10"/>
      <c r="J97" s="10"/>
      <c r="K97" s="10"/>
      <c r="L97" s="10"/>
      <c r="M97" s="10"/>
      <c r="N97" s="10"/>
      <c r="O97" s="10"/>
      <c r="P97" s="10"/>
      <c r="Q97" s="10"/>
      <c r="R97" s="10"/>
      <c r="S97" s="10"/>
      <c r="T97" s="10"/>
      <c r="U97" s="10"/>
      <c r="V97" s="10"/>
      <c r="W97" s="10"/>
      <c r="X97" s="10"/>
      <c r="Y97" s="10"/>
      <c r="Z97" s="10"/>
      <c r="AA97" s="10"/>
    </row>
    <row r="98" spans="1:27" ht="12.75" customHeight="1" x14ac:dyDescent="0.15">
      <c r="A98" s="10"/>
      <c r="B98" s="10"/>
      <c r="C98" s="10"/>
      <c r="D98" s="10"/>
      <c r="E98" s="10"/>
      <c r="F98" s="10"/>
      <c r="G98" s="10"/>
      <c r="H98" s="10"/>
      <c r="I98" s="10"/>
      <c r="J98" s="10"/>
      <c r="K98" s="10"/>
      <c r="L98" s="10"/>
      <c r="M98" s="10"/>
      <c r="N98" s="10"/>
      <c r="O98" s="10"/>
      <c r="P98" s="10"/>
      <c r="Q98" s="10"/>
      <c r="R98" s="10"/>
      <c r="S98" s="10"/>
      <c r="T98" s="10"/>
      <c r="U98" s="10"/>
      <c r="V98" s="10"/>
      <c r="W98" s="10"/>
      <c r="X98" s="10"/>
      <c r="Y98" s="10"/>
      <c r="Z98" s="10"/>
      <c r="AA98" s="10"/>
    </row>
    <row r="99" spans="1:27" ht="12.75" customHeight="1" x14ac:dyDescent="0.15">
      <c r="A99" s="10"/>
      <c r="B99" s="10"/>
      <c r="C99" s="10"/>
      <c r="D99" s="10"/>
      <c r="E99" s="10"/>
      <c r="F99" s="10"/>
      <c r="G99" s="10"/>
      <c r="H99" s="10"/>
      <c r="I99" s="10"/>
      <c r="J99" s="10"/>
      <c r="K99" s="10"/>
      <c r="L99" s="10"/>
      <c r="M99" s="10"/>
      <c r="N99" s="10"/>
      <c r="O99" s="10"/>
      <c r="P99" s="10"/>
      <c r="Q99" s="10"/>
      <c r="R99" s="10"/>
      <c r="S99" s="10"/>
      <c r="T99" s="10"/>
      <c r="U99" s="10"/>
      <c r="V99" s="10"/>
      <c r="W99" s="10"/>
      <c r="X99" s="10"/>
      <c r="Y99" s="10"/>
      <c r="Z99" s="10"/>
      <c r="AA99" s="10"/>
    </row>
    <row r="100" spans="1:27" ht="12.75" customHeight="1" x14ac:dyDescent="0.15">
      <c r="A100" s="10"/>
      <c r="B100" s="10"/>
      <c r="C100" s="10"/>
      <c r="D100" s="10"/>
      <c r="E100" s="10"/>
      <c r="F100" s="10"/>
      <c r="G100" s="10"/>
      <c r="H100" s="10"/>
      <c r="I100" s="10"/>
      <c r="J100" s="10"/>
      <c r="K100" s="10"/>
      <c r="L100" s="10"/>
      <c r="M100" s="10"/>
      <c r="N100" s="10"/>
      <c r="O100" s="10"/>
      <c r="P100" s="10"/>
      <c r="Q100" s="10"/>
      <c r="R100" s="10"/>
      <c r="S100" s="10"/>
      <c r="T100" s="10"/>
      <c r="U100" s="10"/>
      <c r="V100" s="10"/>
      <c r="W100" s="10"/>
      <c r="X100" s="10"/>
      <c r="Y100" s="10"/>
      <c r="Z100" s="10"/>
      <c r="AA100" s="10"/>
    </row>
    <row r="101" spans="1:27" ht="12.75" customHeight="1" x14ac:dyDescent="0.15">
      <c r="A101" s="10"/>
      <c r="B101" s="10"/>
      <c r="C101" s="10"/>
      <c r="D101" s="10"/>
      <c r="E101" s="10"/>
      <c r="F101" s="10"/>
      <c r="G101" s="10"/>
      <c r="H101" s="10"/>
      <c r="I101" s="10"/>
      <c r="J101" s="10"/>
      <c r="K101" s="10"/>
      <c r="L101" s="10"/>
      <c r="M101" s="10"/>
      <c r="N101" s="10"/>
      <c r="O101" s="10"/>
      <c r="P101" s="10"/>
      <c r="Q101" s="10"/>
      <c r="R101" s="10"/>
      <c r="S101" s="10"/>
      <c r="T101" s="10"/>
      <c r="U101" s="10"/>
      <c r="V101" s="10"/>
      <c r="W101" s="10"/>
      <c r="X101" s="10"/>
      <c r="Y101" s="10"/>
      <c r="Z101" s="10"/>
      <c r="AA101" s="10"/>
    </row>
    <row r="102" spans="1:27" ht="12.75" customHeight="1" x14ac:dyDescent="0.15">
      <c r="A102" s="10"/>
      <c r="B102" s="10"/>
      <c r="C102" s="10"/>
      <c r="D102" s="10"/>
      <c r="E102" s="10"/>
      <c r="F102" s="10"/>
      <c r="G102" s="10"/>
      <c r="H102" s="10"/>
      <c r="I102" s="10"/>
      <c r="J102" s="10"/>
      <c r="K102" s="10"/>
      <c r="L102" s="10"/>
      <c r="M102" s="10"/>
      <c r="N102" s="10"/>
      <c r="O102" s="10"/>
      <c r="P102" s="10"/>
      <c r="Q102" s="10"/>
      <c r="R102" s="10"/>
      <c r="S102" s="10"/>
      <c r="T102" s="10"/>
      <c r="U102" s="10"/>
      <c r="V102" s="10"/>
      <c r="W102" s="10"/>
      <c r="X102" s="10"/>
      <c r="Y102" s="10"/>
      <c r="Z102" s="10"/>
      <c r="AA102" s="10"/>
    </row>
    <row r="103" spans="1:27" ht="12.75" customHeight="1" x14ac:dyDescent="0.15">
      <c r="A103" s="10"/>
      <c r="B103" s="10"/>
      <c r="C103" s="10"/>
      <c r="D103" s="10"/>
      <c r="E103" s="10"/>
      <c r="F103" s="10"/>
      <c r="G103" s="10"/>
      <c r="H103" s="10"/>
      <c r="I103" s="10"/>
      <c r="J103" s="10"/>
      <c r="K103" s="10"/>
      <c r="L103" s="10"/>
      <c r="M103" s="10"/>
      <c r="N103" s="10"/>
      <c r="O103" s="10"/>
      <c r="P103" s="10"/>
      <c r="Q103" s="10"/>
      <c r="R103" s="10"/>
      <c r="S103" s="10"/>
      <c r="T103" s="10"/>
      <c r="U103" s="10"/>
      <c r="V103" s="10"/>
      <c r="W103" s="10"/>
      <c r="X103" s="10"/>
      <c r="Y103" s="10"/>
      <c r="Z103" s="10"/>
      <c r="AA103" s="10"/>
    </row>
    <row r="104" spans="1:27" ht="12.75" customHeight="1" x14ac:dyDescent="0.15">
      <c r="A104" s="10"/>
      <c r="B104" s="10"/>
      <c r="C104" s="10"/>
      <c r="D104" s="10"/>
      <c r="E104" s="10"/>
      <c r="F104" s="10"/>
      <c r="G104" s="10"/>
      <c r="H104" s="10"/>
      <c r="I104" s="10"/>
      <c r="J104" s="10"/>
      <c r="K104" s="10"/>
      <c r="L104" s="10"/>
      <c r="M104" s="10"/>
      <c r="N104" s="10"/>
      <c r="O104" s="10"/>
      <c r="P104" s="10"/>
      <c r="Q104" s="10"/>
      <c r="R104" s="10"/>
      <c r="S104" s="10"/>
      <c r="T104" s="10"/>
      <c r="U104" s="10"/>
      <c r="V104" s="10"/>
      <c r="W104" s="10"/>
      <c r="X104" s="10"/>
      <c r="Y104" s="10"/>
      <c r="Z104" s="10"/>
      <c r="AA104" s="10"/>
    </row>
    <row r="105" spans="1:27" ht="12.75" customHeight="1" x14ac:dyDescent="0.15">
      <c r="A105" s="10"/>
      <c r="B105" s="10"/>
      <c r="C105" s="10"/>
      <c r="D105" s="10"/>
      <c r="E105" s="10"/>
      <c r="F105" s="10"/>
      <c r="G105" s="10"/>
      <c r="H105" s="10"/>
      <c r="I105" s="10"/>
      <c r="J105" s="10"/>
      <c r="K105" s="10"/>
      <c r="L105" s="10"/>
      <c r="M105" s="10"/>
      <c r="N105" s="10"/>
      <c r="O105" s="10"/>
      <c r="P105" s="10"/>
      <c r="Q105" s="10"/>
      <c r="R105" s="10"/>
      <c r="S105" s="10"/>
      <c r="T105" s="10"/>
      <c r="U105" s="10"/>
      <c r="V105" s="10"/>
      <c r="W105" s="10"/>
      <c r="X105" s="10"/>
      <c r="Y105" s="10"/>
      <c r="Z105" s="10"/>
      <c r="AA105" s="10"/>
    </row>
    <row r="106" spans="1:27" ht="12.75" customHeight="1" x14ac:dyDescent="0.15">
      <c r="A106" s="10"/>
      <c r="B106" s="10"/>
      <c r="C106" s="10"/>
      <c r="D106" s="10"/>
      <c r="E106" s="10"/>
      <c r="F106" s="10"/>
      <c r="G106" s="10"/>
      <c r="H106" s="10"/>
      <c r="I106" s="10"/>
      <c r="J106" s="10"/>
      <c r="K106" s="10"/>
      <c r="L106" s="10"/>
      <c r="M106" s="10"/>
      <c r="N106" s="10"/>
      <c r="O106" s="10"/>
      <c r="P106" s="10"/>
      <c r="Q106" s="10"/>
      <c r="R106" s="10"/>
      <c r="S106" s="10"/>
      <c r="T106" s="10"/>
      <c r="U106" s="10"/>
      <c r="V106" s="10"/>
      <c r="W106" s="10"/>
      <c r="X106" s="10"/>
      <c r="Y106" s="10"/>
      <c r="Z106" s="10"/>
      <c r="AA106" s="10"/>
    </row>
    <row r="107" spans="1:27" ht="12.75" customHeight="1" x14ac:dyDescent="0.15">
      <c r="A107" s="10"/>
      <c r="B107" s="10"/>
      <c r="C107" s="10"/>
      <c r="D107" s="10"/>
      <c r="E107" s="10"/>
      <c r="F107" s="10"/>
      <c r="G107" s="10"/>
      <c r="H107" s="10"/>
      <c r="I107" s="10"/>
      <c r="J107" s="10"/>
      <c r="K107" s="10"/>
      <c r="L107" s="10"/>
      <c r="M107" s="10"/>
      <c r="N107" s="10"/>
      <c r="O107" s="10"/>
      <c r="P107" s="10"/>
      <c r="Q107" s="10"/>
      <c r="R107" s="10"/>
      <c r="S107" s="10"/>
      <c r="T107" s="10"/>
      <c r="U107" s="10"/>
      <c r="V107" s="10"/>
      <c r="W107" s="10"/>
      <c r="X107" s="10"/>
      <c r="Y107" s="10"/>
      <c r="Z107" s="10"/>
      <c r="AA107" s="10"/>
    </row>
    <row r="108" spans="1:27" ht="12.75" customHeight="1" x14ac:dyDescent="0.15">
      <c r="A108" s="10"/>
      <c r="B108" s="10"/>
      <c r="C108" s="10"/>
      <c r="D108" s="10"/>
      <c r="E108" s="10"/>
      <c r="F108" s="10"/>
      <c r="G108" s="10"/>
      <c r="H108" s="10"/>
      <c r="I108" s="10"/>
      <c r="J108" s="10"/>
      <c r="K108" s="10"/>
      <c r="L108" s="10"/>
      <c r="M108" s="10"/>
      <c r="N108" s="10"/>
      <c r="O108" s="10"/>
      <c r="P108" s="10"/>
      <c r="Q108" s="10"/>
      <c r="R108" s="10"/>
      <c r="S108" s="10"/>
      <c r="T108" s="10"/>
      <c r="U108" s="10"/>
      <c r="V108" s="10"/>
      <c r="W108" s="10"/>
      <c r="X108" s="10"/>
      <c r="Y108" s="10"/>
      <c r="Z108" s="10"/>
      <c r="AA108" s="10"/>
    </row>
    <row r="109" spans="1:27" ht="12.75" customHeight="1" x14ac:dyDescent="0.15">
      <c r="A109" s="10"/>
      <c r="B109" s="10"/>
      <c r="C109" s="10"/>
      <c r="D109" s="10"/>
      <c r="E109" s="10"/>
      <c r="F109" s="10"/>
      <c r="G109" s="10"/>
      <c r="H109" s="10"/>
      <c r="I109" s="10"/>
      <c r="J109" s="10"/>
      <c r="K109" s="10"/>
      <c r="L109" s="10"/>
      <c r="M109" s="10"/>
      <c r="N109" s="10"/>
      <c r="O109" s="10"/>
      <c r="P109" s="10"/>
      <c r="Q109" s="10"/>
      <c r="R109" s="10"/>
      <c r="S109" s="10"/>
      <c r="T109" s="10"/>
      <c r="U109" s="10"/>
      <c r="V109" s="10"/>
      <c r="W109" s="10"/>
      <c r="X109" s="10"/>
      <c r="Y109" s="10"/>
      <c r="Z109" s="10"/>
      <c r="AA109" s="10"/>
    </row>
    <row r="110" spans="1:27" ht="12.75" customHeight="1" x14ac:dyDescent="0.15">
      <c r="A110" s="10"/>
      <c r="B110" s="10"/>
      <c r="C110" s="10"/>
      <c r="D110" s="10"/>
      <c r="E110" s="10"/>
      <c r="F110" s="10"/>
      <c r="G110" s="10"/>
      <c r="H110" s="10"/>
      <c r="I110" s="10"/>
      <c r="J110" s="10"/>
      <c r="K110" s="10"/>
      <c r="L110" s="10"/>
      <c r="M110" s="10"/>
      <c r="N110" s="10"/>
      <c r="O110" s="10"/>
      <c r="P110" s="10"/>
      <c r="Q110" s="10"/>
      <c r="R110" s="10"/>
      <c r="S110" s="10"/>
      <c r="T110" s="10"/>
      <c r="U110" s="10"/>
      <c r="V110" s="10"/>
      <c r="W110" s="10"/>
      <c r="X110" s="10"/>
      <c r="Y110" s="10"/>
      <c r="Z110" s="10"/>
      <c r="AA110" s="10"/>
    </row>
    <row r="111" spans="1:27" ht="12.75" customHeight="1" x14ac:dyDescent="0.15">
      <c r="A111" s="10"/>
      <c r="B111" s="10"/>
      <c r="C111" s="10"/>
      <c r="D111" s="10"/>
      <c r="E111" s="10"/>
      <c r="F111" s="10"/>
      <c r="G111" s="10"/>
      <c r="H111" s="10"/>
      <c r="I111" s="10"/>
      <c r="J111" s="10"/>
      <c r="K111" s="10"/>
      <c r="L111" s="10"/>
      <c r="M111" s="10"/>
      <c r="N111" s="10"/>
      <c r="O111" s="10"/>
      <c r="P111" s="10"/>
      <c r="Q111" s="10"/>
      <c r="R111" s="10"/>
      <c r="S111" s="10"/>
      <c r="T111" s="10"/>
      <c r="U111" s="10"/>
      <c r="V111" s="10"/>
      <c r="W111" s="10"/>
      <c r="X111" s="10"/>
      <c r="Y111" s="10"/>
      <c r="Z111" s="10"/>
      <c r="AA111" s="10"/>
    </row>
    <row r="112" spans="1:27" ht="12.75" customHeight="1" x14ac:dyDescent="0.15">
      <c r="A112" s="10"/>
      <c r="B112" s="10"/>
      <c r="C112" s="10"/>
      <c r="D112" s="10"/>
      <c r="E112" s="10"/>
      <c r="F112" s="10"/>
      <c r="G112" s="10"/>
      <c r="H112" s="10"/>
      <c r="I112" s="10"/>
      <c r="J112" s="10"/>
      <c r="K112" s="10"/>
      <c r="L112" s="10"/>
      <c r="M112" s="10"/>
      <c r="N112" s="10"/>
      <c r="O112" s="10"/>
      <c r="P112" s="10"/>
      <c r="Q112" s="10"/>
      <c r="R112" s="10"/>
      <c r="S112" s="10"/>
      <c r="T112" s="10"/>
      <c r="U112" s="10"/>
      <c r="V112" s="10"/>
      <c r="W112" s="10"/>
      <c r="X112" s="10"/>
      <c r="Y112" s="10"/>
      <c r="Z112" s="10"/>
      <c r="AA112" s="10"/>
    </row>
    <row r="113" spans="1:27" ht="12.75" customHeight="1" x14ac:dyDescent="0.15">
      <c r="A113" s="10"/>
      <c r="B113" s="10"/>
      <c r="C113" s="10"/>
      <c r="D113" s="10"/>
      <c r="E113" s="10"/>
      <c r="F113" s="10"/>
      <c r="G113" s="10"/>
      <c r="H113" s="10"/>
      <c r="I113" s="10"/>
      <c r="J113" s="10"/>
      <c r="K113" s="10"/>
      <c r="L113" s="10"/>
      <c r="M113" s="10"/>
      <c r="N113" s="10"/>
      <c r="O113" s="10"/>
      <c r="P113" s="10"/>
      <c r="Q113" s="10"/>
      <c r="R113" s="10"/>
      <c r="S113" s="10"/>
      <c r="T113" s="10"/>
      <c r="U113" s="10"/>
      <c r="V113" s="10"/>
      <c r="W113" s="10"/>
      <c r="X113" s="10"/>
      <c r="Y113" s="10"/>
      <c r="Z113" s="10"/>
      <c r="AA113" s="10"/>
    </row>
    <row r="114" spans="1:27" ht="12.75" customHeight="1" x14ac:dyDescent="0.15">
      <c r="A114" s="10"/>
      <c r="B114" s="10"/>
      <c r="C114" s="10"/>
      <c r="D114" s="10"/>
      <c r="E114" s="10"/>
      <c r="F114" s="10"/>
      <c r="G114" s="10"/>
      <c r="H114" s="10"/>
      <c r="I114" s="10"/>
      <c r="J114" s="10"/>
      <c r="K114" s="10"/>
      <c r="L114" s="10"/>
      <c r="M114" s="10"/>
      <c r="N114" s="10"/>
      <c r="O114" s="10"/>
      <c r="P114" s="10"/>
      <c r="Q114" s="10"/>
      <c r="R114" s="10"/>
      <c r="S114" s="10"/>
      <c r="T114" s="10"/>
      <c r="U114" s="10"/>
      <c r="V114" s="10"/>
      <c r="W114" s="10"/>
      <c r="X114" s="10"/>
      <c r="Y114" s="10"/>
      <c r="Z114" s="10"/>
      <c r="AA114" s="10"/>
    </row>
    <row r="115" spans="1:27" ht="12.75" customHeight="1" x14ac:dyDescent="0.15">
      <c r="A115" s="10"/>
      <c r="B115" s="10"/>
      <c r="C115" s="10"/>
      <c r="D115" s="10"/>
      <c r="E115" s="10"/>
      <c r="F115" s="10"/>
      <c r="G115" s="10"/>
      <c r="H115" s="10"/>
      <c r="I115" s="10"/>
      <c r="J115" s="10"/>
      <c r="K115" s="10"/>
      <c r="L115" s="10"/>
      <c r="M115" s="10"/>
      <c r="N115" s="10"/>
      <c r="O115" s="10"/>
      <c r="P115" s="10"/>
      <c r="Q115" s="10"/>
      <c r="R115" s="10"/>
      <c r="S115" s="10"/>
      <c r="T115" s="10"/>
      <c r="U115" s="10"/>
      <c r="V115" s="10"/>
      <c r="W115" s="10"/>
      <c r="X115" s="10"/>
      <c r="Y115" s="10"/>
      <c r="Z115" s="10"/>
      <c r="AA115" s="10"/>
    </row>
    <row r="116" spans="1:27" ht="12.75" customHeight="1" x14ac:dyDescent="0.15">
      <c r="A116" s="10"/>
      <c r="B116" s="10"/>
      <c r="C116" s="10"/>
      <c r="D116" s="10"/>
      <c r="E116" s="10"/>
      <c r="F116" s="10"/>
      <c r="G116" s="10"/>
      <c r="H116" s="10"/>
      <c r="I116" s="10"/>
      <c r="J116" s="10"/>
      <c r="K116" s="10"/>
      <c r="L116" s="10"/>
      <c r="M116" s="10"/>
      <c r="N116" s="10"/>
      <c r="O116" s="10"/>
      <c r="P116" s="10"/>
      <c r="Q116" s="10"/>
      <c r="R116" s="10"/>
      <c r="S116" s="10"/>
      <c r="T116" s="10"/>
      <c r="U116" s="10"/>
      <c r="V116" s="10"/>
      <c r="W116" s="10"/>
      <c r="X116" s="10"/>
      <c r="Y116" s="10"/>
      <c r="Z116" s="10"/>
      <c r="AA116" s="10"/>
    </row>
    <row r="117" spans="1:27" ht="12.75" customHeight="1" x14ac:dyDescent="0.15">
      <c r="A117" s="10"/>
      <c r="B117" s="10"/>
      <c r="C117" s="10"/>
      <c r="D117" s="10"/>
      <c r="E117" s="10"/>
      <c r="F117" s="10"/>
      <c r="G117" s="10"/>
      <c r="H117" s="10"/>
      <c r="I117" s="10"/>
      <c r="J117" s="10"/>
      <c r="K117" s="10"/>
      <c r="L117" s="10"/>
      <c r="M117" s="10"/>
      <c r="N117" s="10"/>
      <c r="O117" s="10"/>
      <c r="P117" s="10"/>
      <c r="Q117" s="10"/>
      <c r="R117" s="10"/>
      <c r="S117" s="10"/>
      <c r="T117" s="10"/>
      <c r="U117" s="10"/>
      <c r="V117" s="10"/>
      <c r="W117" s="10"/>
      <c r="X117" s="10"/>
      <c r="Y117" s="10"/>
      <c r="Z117" s="10"/>
      <c r="AA117" s="10"/>
    </row>
    <row r="118" spans="1:27" ht="12.75" customHeight="1" x14ac:dyDescent="0.15">
      <c r="A118" s="10"/>
      <c r="B118" s="10"/>
      <c r="C118" s="10"/>
      <c r="D118" s="10"/>
      <c r="E118" s="10"/>
      <c r="F118" s="10"/>
      <c r="G118" s="10"/>
      <c r="H118" s="10"/>
      <c r="I118" s="10"/>
      <c r="J118" s="10"/>
      <c r="K118" s="10"/>
      <c r="L118" s="10"/>
      <c r="M118" s="10"/>
      <c r="N118" s="10"/>
      <c r="O118" s="10"/>
      <c r="P118" s="10"/>
      <c r="Q118" s="10"/>
      <c r="R118" s="10"/>
      <c r="S118" s="10"/>
      <c r="T118" s="10"/>
      <c r="U118" s="10"/>
      <c r="V118" s="10"/>
      <c r="W118" s="10"/>
      <c r="X118" s="10"/>
      <c r="Y118" s="10"/>
      <c r="Z118" s="10"/>
      <c r="AA118" s="10"/>
    </row>
    <row r="119" spans="1:27" ht="12.75" customHeight="1" x14ac:dyDescent="0.15">
      <c r="A119" s="10"/>
      <c r="B119" s="10"/>
      <c r="C119" s="10"/>
      <c r="D119" s="10"/>
      <c r="E119" s="10"/>
      <c r="F119" s="10"/>
      <c r="G119" s="10"/>
      <c r="H119" s="10"/>
      <c r="I119" s="10"/>
      <c r="J119" s="10"/>
      <c r="K119" s="10"/>
      <c r="L119" s="10"/>
      <c r="M119" s="10"/>
      <c r="N119" s="10"/>
      <c r="O119" s="10"/>
      <c r="P119" s="10"/>
      <c r="Q119" s="10"/>
      <c r="R119" s="10"/>
      <c r="S119" s="10"/>
      <c r="T119" s="10"/>
      <c r="U119" s="10"/>
      <c r="V119" s="10"/>
      <c r="W119" s="10"/>
      <c r="X119" s="10"/>
      <c r="Y119" s="10"/>
      <c r="Z119" s="10"/>
      <c r="AA119" s="10"/>
    </row>
    <row r="120" spans="1:27" ht="12.75" customHeight="1" x14ac:dyDescent="0.15">
      <c r="A120" s="10"/>
      <c r="B120" s="10"/>
      <c r="C120" s="10"/>
      <c r="D120" s="10"/>
      <c r="E120" s="10"/>
      <c r="F120" s="10"/>
      <c r="G120" s="10"/>
      <c r="H120" s="10"/>
      <c r="I120" s="10"/>
      <c r="J120" s="10"/>
      <c r="K120" s="10"/>
      <c r="L120" s="10"/>
      <c r="M120" s="10"/>
      <c r="N120" s="10"/>
      <c r="O120" s="10"/>
      <c r="P120" s="10"/>
      <c r="Q120" s="10"/>
      <c r="R120" s="10"/>
      <c r="S120" s="10"/>
      <c r="T120" s="10"/>
      <c r="U120" s="10"/>
      <c r="V120" s="10"/>
      <c r="W120" s="10"/>
      <c r="X120" s="10"/>
      <c r="Y120" s="10"/>
      <c r="Z120" s="10"/>
      <c r="AA120" s="10"/>
    </row>
    <row r="121" spans="1:27" ht="12.75" customHeight="1" x14ac:dyDescent="0.15">
      <c r="A121" s="10"/>
      <c r="B121" s="10"/>
      <c r="C121" s="10"/>
      <c r="D121" s="10"/>
      <c r="E121" s="10"/>
      <c r="F121" s="10"/>
      <c r="G121" s="10"/>
      <c r="H121" s="10"/>
      <c r="I121" s="10"/>
      <c r="J121" s="10"/>
      <c r="K121" s="10"/>
      <c r="L121" s="10"/>
      <c r="M121" s="10"/>
      <c r="N121" s="10"/>
      <c r="O121" s="10"/>
      <c r="P121" s="10"/>
      <c r="Q121" s="10"/>
      <c r="R121" s="10"/>
      <c r="S121" s="10"/>
      <c r="T121" s="10"/>
      <c r="U121" s="10"/>
      <c r="V121" s="10"/>
      <c r="W121" s="10"/>
      <c r="X121" s="10"/>
      <c r="Y121" s="10"/>
      <c r="Z121" s="10"/>
      <c r="AA121" s="10"/>
    </row>
    <row r="122" spans="1:27" ht="12.75" customHeight="1" x14ac:dyDescent="0.15">
      <c r="A122" s="10"/>
      <c r="B122" s="10"/>
      <c r="C122" s="10"/>
      <c r="D122" s="10"/>
      <c r="E122" s="10"/>
      <c r="F122" s="10"/>
      <c r="G122" s="10"/>
      <c r="H122" s="10"/>
      <c r="I122" s="10"/>
      <c r="J122" s="10"/>
      <c r="K122" s="10"/>
      <c r="L122" s="10"/>
      <c r="M122" s="10"/>
      <c r="N122" s="10"/>
      <c r="O122" s="10"/>
      <c r="P122" s="10"/>
      <c r="Q122" s="10"/>
      <c r="R122" s="10"/>
      <c r="S122" s="10"/>
      <c r="T122" s="10"/>
      <c r="U122" s="10"/>
      <c r="V122" s="10"/>
      <c r="W122" s="10"/>
      <c r="X122" s="10"/>
      <c r="Y122" s="10"/>
      <c r="Z122" s="10"/>
      <c r="AA122" s="10"/>
    </row>
    <row r="123" spans="1:27" ht="12.75" customHeight="1" x14ac:dyDescent="0.15">
      <c r="A123" s="10"/>
      <c r="B123" s="10"/>
      <c r="C123" s="10"/>
      <c r="D123" s="10"/>
      <c r="E123" s="10"/>
      <c r="F123" s="10"/>
      <c r="G123" s="10"/>
      <c r="H123" s="10"/>
      <c r="I123" s="10"/>
      <c r="J123" s="10"/>
      <c r="K123" s="10"/>
      <c r="L123" s="10"/>
      <c r="M123" s="10"/>
      <c r="N123" s="10"/>
      <c r="O123" s="10"/>
      <c r="P123" s="10"/>
      <c r="Q123" s="10"/>
      <c r="R123" s="10"/>
      <c r="S123" s="10"/>
      <c r="T123" s="10"/>
      <c r="U123" s="10"/>
      <c r="V123" s="10"/>
      <c r="W123" s="10"/>
      <c r="X123" s="10"/>
      <c r="Y123" s="10"/>
      <c r="Z123" s="10"/>
      <c r="AA123" s="10"/>
    </row>
    <row r="124" spans="1:27" ht="12.75" customHeight="1" x14ac:dyDescent="0.15">
      <c r="A124" s="10"/>
      <c r="B124" s="10"/>
      <c r="C124" s="10"/>
      <c r="D124" s="10"/>
      <c r="E124" s="10"/>
      <c r="F124" s="10"/>
      <c r="G124" s="10"/>
      <c r="H124" s="10"/>
      <c r="I124" s="10"/>
      <c r="J124" s="10"/>
      <c r="K124" s="10"/>
      <c r="L124" s="10"/>
      <c r="M124" s="10"/>
      <c r="N124" s="10"/>
      <c r="O124" s="10"/>
      <c r="P124" s="10"/>
      <c r="Q124" s="10"/>
      <c r="R124" s="10"/>
      <c r="S124" s="10"/>
      <c r="T124" s="10"/>
      <c r="U124" s="10"/>
      <c r="V124" s="10"/>
      <c r="W124" s="10"/>
      <c r="X124" s="10"/>
      <c r="Y124" s="10"/>
      <c r="Z124" s="10"/>
      <c r="AA124" s="10"/>
    </row>
    <row r="125" spans="1:27" ht="12.75" customHeight="1" x14ac:dyDescent="0.15">
      <c r="A125" s="10"/>
      <c r="B125" s="10"/>
      <c r="C125" s="10"/>
      <c r="D125" s="10"/>
      <c r="E125" s="10"/>
      <c r="F125" s="10"/>
      <c r="G125" s="10"/>
      <c r="H125" s="10"/>
      <c r="I125" s="10"/>
      <c r="J125" s="10"/>
      <c r="K125" s="10"/>
      <c r="L125" s="10"/>
      <c r="M125" s="10"/>
      <c r="N125" s="10"/>
      <c r="O125" s="10"/>
      <c r="P125" s="10"/>
      <c r="Q125" s="10"/>
      <c r="R125" s="10"/>
      <c r="S125" s="10"/>
      <c r="T125" s="10"/>
      <c r="U125" s="10"/>
      <c r="V125" s="10"/>
      <c r="W125" s="10"/>
      <c r="X125" s="10"/>
      <c r="Y125" s="10"/>
      <c r="Z125" s="10"/>
      <c r="AA125" s="10"/>
    </row>
    <row r="126" spans="1:27" ht="12.75" customHeight="1" x14ac:dyDescent="0.15">
      <c r="A126" s="10"/>
      <c r="B126" s="10"/>
      <c r="C126" s="10"/>
      <c r="D126" s="10"/>
      <c r="E126" s="10"/>
      <c r="F126" s="10"/>
      <c r="G126" s="10"/>
      <c r="H126" s="10"/>
      <c r="I126" s="10"/>
      <c r="J126" s="10"/>
      <c r="K126" s="10"/>
      <c r="L126" s="10"/>
      <c r="M126" s="10"/>
      <c r="N126" s="10"/>
      <c r="O126" s="10"/>
      <c r="P126" s="10"/>
      <c r="Q126" s="10"/>
      <c r="R126" s="10"/>
      <c r="S126" s="10"/>
      <c r="T126" s="10"/>
      <c r="U126" s="10"/>
      <c r="V126" s="10"/>
      <c r="W126" s="10"/>
      <c r="X126" s="10"/>
      <c r="Y126" s="10"/>
      <c r="Z126" s="10"/>
      <c r="AA126" s="10"/>
    </row>
    <row r="127" spans="1:27" ht="12.75" customHeight="1" x14ac:dyDescent="0.15">
      <c r="A127" s="10"/>
      <c r="B127" s="10"/>
      <c r="C127" s="10"/>
      <c r="D127" s="10"/>
      <c r="E127" s="10"/>
      <c r="F127" s="10"/>
      <c r="G127" s="10"/>
      <c r="H127" s="10"/>
      <c r="I127" s="10"/>
      <c r="J127" s="10"/>
      <c r="K127" s="10"/>
      <c r="L127" s="10"/>
      <c r="M127" s="10"/>
      <c r="N127" s="10"/>
      <c r="O127" s="10"/>
      <c r="P127" s="10"/>
      <c r="Q127" s="10"/>
      <c r="R127" s="10"/>
      <c r="S127" s="10"/>
      <c r="T127" s="10"/>
      <c r="U127" s="10"/>
      <c r="V127" s="10"/>
      <c r="W127" s="10"/>
      <c r="X127" s="10"/>
      <c r="Y127" s="10"/>
      <c r="Z127" s="10"/>
      <c r="AA127" s="10"/>
    </row>
    <row r="128" spans="1:27" ht="12.75" customHeight="1" x14ac:dyDescent="0.15">
      <c r="A128" s="10"/>
      <c r="B128" s="10"/>
      <c r="C128" s="10"/>
      <c r="D128" s="10"/>
      <c r="E128" s="10"/>
      <c r="F128" s="10"/>
      <c r="G128" s="10"/>
      <c r="H128" s="10"/>
      <c r="I128" s="10"/>
      <c r="J128" s="10"/>
      <c r="K128" s="10"/>
      <c r="L128" s="10"/>
      <c r="M128" s="10"/>
      <c r="N128" s="10"/>
      <c r="O128" s="10"/>
      <c r="P128" s="10"/>
      <c r="Q128" s="10"/>
      <c r="R128" s="10"/>
      <c r="S128" s="10"/>
      <c r="T128" s="10"/>
      <c r="U128" s="10"/>
      <c r="V128" s="10"/>
      <c r="W128" s="10"/>
      <c r="X128" s="10"/>
      <c r="Y128" s="10"/>
      <c r="Z128" s="10"/>
      <c r="AA128" s="10"/>
    </row>
    <row r="129" spans="1:27" ht="12.75" customHeight="1" x14ac:dyDescent="0.15">
      <c r="A129" s="10"/>
      <c r="B129" s="10"/>
      <c r="C129" s="10"/>
      <c r="D129" s="10"/>
      <c r="E129" s="10"/>
      <c r="F129" s="10"/>
      <c r="G129" s="10"/>
      <c r="H129" s="10"/>
      <c r="I129" s="10"/>
      <c r="J129" s="10"/>
      <c r="K129" s="10"/>
      <c r="L129" s="10"/>
      <c r="M129" s="10"/>
      <c r="N129" s="10"/>
      <c r="O129" s="10"/>
      <c r="P129" s="10"/>
      <c r="Q129" s="10"/>
      <c r="R129" s="10"/>
      <c r="S129" s="10"/>
      <c r="T129" s="10"/>
      <c r="U129" s="10"/>
      <c r="V129" s="10"/>
      <c r="W129" s="10"/>
      <c r="X129" s="10"/>
      <c r="Y129" s="10"/>
      <c r="Z129" s="10"/>
      <c r="AA129" s="10"/>
    </row>
    <row r="130" spans="1:27" ht="12.75" customHeight="1" x14ac:dyDescent="0.15">
      <c r="A130" s="10"/>
      <c r="B130" s="10"/>
      <c r="C130" s="10"/>
      <c r="D130" s="10"/>
      <c r="E130" s="10"/>
      <c r="F130" s="10"/>
      <c r="G130" s="10"/>
      <c r="H130" s="10"/>
      <c r="I130" s="10"/>
      <c r="J130" s="10"/>
      <c r="K130" s="10"/>
      <c r="L130" s="10"/>
      <c r="M130" s="10"/>
      <c r="N130" s="10"/>
      <c r="O130" s="10"/>
      <c r="P130" s="10"/>
      <c r="Q130" s="10"/>
      <c r="R130" s="10"/>
      <c r="S130" s="10"/>
      <c r="T130" s="10"/>
      <c r="U130" s="10"/>
      <c r="V130" s="10"/>
      <c r="W130" s="10"/>
      <c r="X130" s="10"/>
      <c r="Y130" s="10"/>
      <c r="Z130" s="10"/>
      <c r="AA130" s="10"/>
    </row>
    <row r="131" spans="1:27" ht="12.75" customHeight="1" x14ac:dyDescent="0.15">
      <c r="A131" s="10"/>
      <c r="B131" s="10"/>
      <c r="C131" s="10"/>
      <c r="D131" s="10"/>
      <c r="E131" s="10"/>
      <c r="F131" s="10"/>
      <c r="G131" s="10"/>
      <c r="H131" s="10"/>
      <c r="I131" s="10"/>
      <c r="J131" s="10"/>
      <c r="K131" s="10"/>
      <c r="L131" s="10"/>
      <c r="M131" s="10"/>
      <c r="N131" s="10"/>
      <c r="O131" s="10"/>
      <c r="P131" s="10"/>
      <c r="Q131" s="10"/>
      <c r="R131" s="10"/>
      <c r="S131" s="10"/>
      <c r="T131" s="10"/>
      <c r="U131" s="10"/>
      <c r="V131" s="10"/>
      <c r="W131" s="10"/>
      <c r="X131" s="10"/>
      <c r="Y131" s="10"/>
      <c r="Z131" s="10"/>
      <c r="AA131" s="10"/>
    </row>
    <row r="132" spans="1:27" ht="12.75" customHeight="1" x14ac:dyDescent="0.15">
      <c r="A132" s="10"/>
      <c r="B132" s="10"/>
      <c r="C132" s="10"/>
      <c r="D132" s="10"/>
      <c r="E132" s="10"/>
      <c r="F132" s="10"/>
      <c r="G132" s="10"/>
      <c r="H132" s="10"/>
      <c r="I132" s="10"/>
      <c r="J132" s="10"/>
      <c r="K132" s="10"/>
      <c r="L132" s="10"/>
      <c r="M132" s="10"/>
      <c r="N132" s="10"/>
      <c r="O132" s="10"/>
      <c r="P132" s="10"/>
      <c r="Q132" s="10"/>
      <c r="R132" s="10"/>
      <c r="S132" s="10"/>
      <c r="T132" s="10"/>
      <c r="U132" s="10"/>
      <c r="V132" s="10"/>
      <c r="W132" s="10"/>
      <c r="X132" s="10"/>
      <c r="Y132" s="10"/>
      <c r="Z132" s="10"/>
      <c r="AA132" s="10"/>
    </row>
    <row r="133" spans="1:27" ht="12.75" customHeight="1" x14ac:dyDescent="0.15">
      <c r="A133" s="10"/>
      <c r="B133" s="10"/>
      <c r="C133" s="10"/>
      <c r="D133" s="10"/>
      <c r="E133" s="10"/>
      <c r="F133" s="10"/>
      <c r="G133" s="10"/>
      <c r="H133" s="10"/>
      <c r="I133" s="10"/>
      <c r="J133" s="10"/>
      <c r="K133" s="10"/>
      <c r="L133" s="10"/>
      <c r="M133" s="10"/>
      <c r="N133" s="10"/>
      <c r="O133" s="10"/>
      <c r="P133" s="10"/>
      <c r="Q133" s="10"/>
      <c r="R133" s="10"/>
      <c r="S133" s="10"/>
      <c r="T133" s="10"/>
      <c r="U133" s="10"/>
      <c r="V133" s="10"/>
      <c r="W133" s="10"/>
      <c r="X133" s="10"/>
      <c r="Y133" s="10"/>
      <c r="Z133" s="10"/>
      <c r="AA133" s="10"/>
    </row>
    <row r="134" spans="1:27" ht="12.75" customHeight="1" x14ac:dyDescent="0.15">
      <c r="A134" s="10"/>
      <c r="B134" s="10"/>
      <c r="C134" s="10"/>
      <c r="D134" s="10"/>
      <c r="E134" s="10"/>
      <c r="F134" s="10"/>
      <c r="G134" s="10"/>
      <c r="H134" s="10"/>
      <c r="I134" s="10"/>
      <c r="J134" s="10"/>
      <c r="K134" s="10"/>
      <c r="L134" s="10"/>
      <c r="M134" s="10"/>
      <c r="N134" s="10"/>
      <c r="O134" s="10"/>
      <c r="P134" s="10"/>
      <c r="Q134" s="10"/>
      <c r="R134" s="10"/>
      <c r="S134" s="10"/>
      <c r="T134" s="10"/>
      <c r="U134" s="10"/>
      <c r="V134" s="10"/>
      <c r="W134" s="10"/>
      <c r="X134" s="10"/>
      <c r="Y134" s="10"/>
      <c r="Z134" s="10"/>
      <c r="AA134" s="10"/>
    </row>
    <row r="135" spans="1:27" ht="12.75" customHeight="1" x14ac:dyDescent="0.15">
      <c r="A135" s="10"/>
      <c r="B135" s="10"/>
      <c r="C135" s="10"/>
      <c r="D135" s="10"/>
      <c r="E135" s="10"/>
      <c r="F135" s="10"/>
      <c r="G135" s="10"/>
      <c r="H135" s="10"/>
      <c r="I135" s="10"/>
      <c r="J135" s="10"/>
      <c r="K135" s="10"/>
      <c r="L135" s="10"/>
      <c r="M135" s="10"/>
      <c r="N135" s="10"/>
      <c r="O135" s="10"/>
      <c r="P135" s="10"/>
      <c r="Q135" s="10"/>
      <c r="R135" s="10"/>
      <c r="S135" s="10"/>
      <c r="T135" s="10"/>
      <c r="U135" s="10"/>
      <c r="V135" s="10"/>
      <c r="W135" s="10"/>
      <c r="X135" s="10"/>
      <c r="Y135" s="10"/>
      <c r="Z135" s="10"/>
      <c r="AA135" s="10"/>
    </row>
    <row r="136" spans="1:27" ht="12.75" customHeight="1" x14ac:dyDescent="0.15">
      <c r="A136" s="10"/>
      <c r="B136" s="10"/>
      <c r="C136" s="10"/>
      <c r="D136" s="10"/>
      <c r="E136" s="10"/>
      <c r="F136" s="10"/>
      <c r="G136" s="10"/>
      <c r="H136" s="10"/>
      <c r="I136" s="10"/>
      <c r="J136" s="10"/>
      <c r="K136" s="10"/>
      <c r="L136" s="10"/>
      <c r="M136" s="10"/>
      <c r="N136" s="10"/>
      <c r="O136" s="10"/>
      <c r="P136" s="10"/>
      <c r="Q136" s="10"/>
      <c r="R136" s="10"/>
      <c r="S136" s="10"/>
      <c r="T136" s="10"/>
      <c r="U136" s="10"/>
      <c r="V136" s="10"/>
      <c r="W136" s="10"/>
      <c r="X136" s="10"/>
      <c r="Y136" s="10"/>
      <c r="Z136" s="10"/>
      <c r="AA136" s="10"/>
    </row>
    <row r="137" spans="1:27" ht="12.75" customHeight="1" x14ac:dyDescent="0.15">
      <c r="A137" s="10"/>
      <c r="B137" s="10"/>
      <c r="C137" s="10"/>
      <c r="D137" s="10"/>
      <c r="E137" s="10"/>
      <c r="F137" s="10"/>
      <c r="G137" s="10"/>
      <c r="H137" s="10"/>
      <c r="I137" s="10"/>
      <c r="J137" s="10"/>
      <c r="K137" s="10"/>
      <c r="L137" s="10"/>
      <c r="M137" s="10"/>
      <c r="N137" s="10"/>
      <c r="O137" s="10"/>
      <c r="P137" s="10"/>
      <c r="Q137" s="10"/>
      <c r="R137" s="10"/>
      <c r="S137" s="10"/>
      <c r="T137" s="10"/>
      <c r="U137" s="10"/>
      <c r="V137" s="10"/>
      <c r="W137" s="10"/>
      <c r="X137" s="10"/>
      <c r="Y137" s="10"/>
      <c r="Z137" s="10"/>
      <c r="AA137" s="10"/>
    </row>
    <row r="138" spans="1:27" ht="12.75" customHeight="1" x14ac:dyDescent="0.15">
      <c r="A138" s="10"/>
      <c r="B138" s="10"/>
      <c r="C138" s="10"/>
      <c r="D138" s="10"/>
      <c r="E138" s="10"/>
      <c r="F138" s="10"/>
      <c r="G138" s="10"/>
      <c r="H138" s="10"/>
      <c r="I138" s="10"/>
      <c r="J138" s="10"/>
      <c r="K138" s="10"/>
      <c r="L138" s="10"/>
      <c r="M138" s="10"/>
      <c r="N138" s="10"/>
      <c r="O138" s="10"/>
      <c r="P138" s="10"/>
      <c r="Q138" s="10"/>
      <c r="R138" s="10"/>
      <c r="S138" s="10"/>
      <c r="T138" s="10"/>
      <c r="U138" s="10"/>
      <c r="V138" s="10"/>
      <c r="W138" s="10"/>
      <c r="X138" s="10"/>
      <c r="Y138" s="10"/>
      <c r="Z138" s="10"/>
      <c r="AA138" s="10"/>
    </row>
    <row r="139" spans="1:27" ht="12.75" customHeight="1" x14ac:dyDescent="0.15">
      <c r="A139" s="10"/>
      <c r="B139" s="10"/>
      <c r="C139" s="10"/>
      <c r="D139" s="10"/>
      <c r="E139" s="10"/>
      <c r="F139" s="10"/>
      <c r="G139" s="10"/>
      <c r="H139" s="10"/>
      <c r="I139" s="10"/>
      <c r="J139" s="10"/>
      <c r="K139" s="10"/>
      <c r="L139" s="10"/>
      <c r="M139" s="10"/>
      <c r="N139" s="10"/>
      <c r="O139" s="10"/>
      <c r="P139" s="10"/>
      <c r="Q139" s="10"/>
      <c r="R139" s="10"/>
      <c r="S139" s="10"/>
      <c r="T139" s="10"/>
      <c r="U139" s="10"/>
      <c r="V139" s="10"/>
      <c r="W139" s="10"/>
      <c r="X139" s="10"/>
      <c r="Y139" s="10"/>
      <c r="Z139" s="10"/>
      <c r="AA139" s="10"/>
    </row>
    <row r="140" spans="1:27" ht="12.75" customHeight="1" x14ac:dyDescent="0.15">
      <c r="A140" s="10"/>
      <c r="B140" s="10"/>
      <c r="C140" s="10"/>
      <c r="D140" s="10"/>
      <c r="E140" s="10"/>
      <c r="F140" s="10"/>
      <c r="G140" s="10"/>
      <c r="H140" s="10"/>
      <c r="I140" s="10"/>
      <c r="J140" s="10"/>
      <c r="K140" s="10"/>
      <c r="L140" s="10"/>
      <c r="M140" s="10"/>
      <c r="N140" s="10"/>
      <c r="O140" s="10"/>
      <c r="P140" s="10"/>
      <c r="Q140" s="10"/>
      <c r="R140" s="10"/>
      <c r="S140" s="10"/>
      <c r="T140" s="10"/>
      <c r="U140" s="10"/>
      <c r="V140" s="10"/>
      <c r="W140" s="10"/>
      <c r="X140" s="10"/>
      <c r="Y140" s="10"/>
      <c r="Z140" s="10"/>
      <c r="AA140" s="10"/>
    </row>
    <row r="141" spans="1:27" ht="12.75" customHeight="1" x14ac:dyDescent="0.15">
      <c r="A141" s="10"/>
      <c r="B141" s="10"/>
      <c r="C141" s="10"/>
      <c r="D141" s="10"/>
      <c r="E141" s="10"/>
      <c r="F141" s="10"/>
      <c r="G141" s="10"/>
      <c r="H141" s="10"/>
      <c r="I141" s="10"/>
      <c r="J141" s="10"/>
      <c r="K141" s="10"/>
      <c r="L141" s="10"/>
      <c r="M141" s="10"/>
      <c r="N141" s="10"/>
      <c r="O141" s="10"/>
      <c r="P141" s="10"/>
      <c r="Q141" s="10"/>
      <c r="R141" s="10"/>
      <c r="S141" s="10"/>
      <c r="T141" s="10"/>
      <c r="U141" s="10"/>
      <c r="V141" s="10"/>
      <c r="W141" s="10"/>
      <c r="X141" s="10"/>
      <c r="Y141" s="10"/>
      <c r="Z141" s="10"/>
      <c r="AA141" s="10"/>
    </row>
    <row r="142" spans="1:27" ht="12.75" customHeight="1" x14ac:dyDescent="0.15">
      <c r="A142" s="10"/>
      <c r="B142" s="10"/>
      <c r="C142" s="10"/>
      <c r="D142" s="10"/>
      <c r="E142" s="10"/>
      <c r="F142" s="10"/>
      <c r="G142" s="10"/>
      <c r="H142" s="10"/>
      <c r="I142" s="10"/>
      <c r="J142" s="10"/>
      <c r="K142" s="10"/>
      <c r="L142" s="10"/>
      <c r="M142" s="10"/>
      <c r="N142" s="10"/>
      <c r="O142" s="10"/>
      <c r="P142" s="10"/>
      <c r="Q142" s="10"/>
      <c r="R142" s="10"/>
      <c r="S142" s="10"/>
      <c r="T142" s="10"/>
      <c r="U142" s="10"/>
      <c r="V142" s="10"/>
      <c r="W142" s="10"/>
      <c r="X142" s="10"/>
      <c r="Y142" s="10"/>
      <c r="Z142" s="10"/>
      <c r="AA142" s="10"/>
    </row>
    <row r="143" spans="1:27" ht="12.75" customHeight="1" x14ac:dyDescent="0.15">
      <c r="A143" s="10"/>
      <c r="B143" s="10"/>
      <c r="C143" s="10"/>
      <c r="D143" s="10"/>
      <c r="E143" s="10"/>
      <c r="F143" s="10"/>
      <c r="G143" s="10"/>
      <c r="H143" s="10"/>
      <c r="I143" s="10"/>
      <c r="J143" s="10"/>
      <c r="K143" s="10"/>
      <c r="L143" s="10"/>
      <c r="M143" s="10"/>
      <c r="N143" s="10"/>
      <c r="O143" s="10"/>
      <c r="P143" s="10"/>
      <c r="Q143" s="10"/>
      <c r="R143" s="10"/>
      <c r="S143" s="10"/>
      <c r="T143" s="10"/>
      <c r="U143" s="10"/>
      <c r="V143" s="10"/>
      <c r="W143" s="10"/>
      <c r="X143" s="10"/>
      <c r="Y143" s="10"/>
      <c r="Z143" s="10"/>
      <c r="AA143" s="10"/>
    </row>
    <row r="144" spans="1:27" ht="12.75" customHeight="1" x14ac:dyDescent="0.15">
      <c r="A144" s="10"/>
      <c r="B144" s="10"/>
      <c r="C144" s="10"/>
      <c r="D144" s="10"/>
      <c r="E144" s="10"/>
      <c r="F144" s="10"/>
      <c r="G144" s="10"/>
      <c r="H144" s="10"/>
      <c r="I144" s="10"/>
      <c r="J144" s="10"/>
      <c r="K144" s="10"/>
      <c r="L144" s="10"/>
      <c r="M144" s="10"/>
      <c r="N144" s="10"/>
      <c r="O144" s="10"/>
      <c r="P144" s="10"/>
      <c r="Q144" s="10"/>
      <c r="R144" s="10"/>
      <c r="S144" s="10"/>
      <c r="T144" s="10"/>
      <c r="U144" s="10"/>
      <c r="V144" s="10"/>
      <c r="W144" s="10"/>
      <c r="X144" s="10"/>
      <c r="Y144" s="10"/>
      <c r="Z144" s="10"/>
      <c r="AA144" s="10"/>
    </row>
    <row r="145" spans="1:27" ht="12.75" customHeight="1" x14ac:dyDescent="0.15">
      <c r="A145" s="10"/>
      <c r="B145" s="10"/>
      <c r="C145" s="10"/>
      <c r="D145" s="10"/>
      <c r="E145" s="10"/>
      <c r="F145" s="10"/>
      <c r="G145" s="10"/>
      <c r="H145" s="10"/>
      <c r="I145" s="10"/>
      <c r="J145" s="10"/>
      <c r="K145" s="10"/>
      <c r="L145" s="10"/>
      <c r="M145" s="10"/>
      <c r="N145" s="10"/>
      <c r="O145" s="10"/>
      <c r="P145" s="10"/>
      <c r="Q145" s="10"/>
      <c r="R145" s="10"/>
      <c r="S145" s="10"/>
      <c r="T145" s="10"/>
      <c r="U145" s="10"/>
      <c r="V145" s="10"/>
      <c r="W145" s="10"/>
      <c r="X145" s="10"/>
      <c r="Y145" s="10"/>
      <c r="Z145" s="10"/>
      <c r="AA145" s="10"/>
    </row>
    <row r="146" spans="1:27" ht="12.75" customHeight="1" x14ac:dyDescent="0.15">
      <c r="A146" s="10"/>
      <c r="B146" s="10"/>
      <c r="C146" s="10"/>
      <c r="D146" s="10"/>
      <c r="E146" s="10"/>
      <c r="F146" s="10"/>
      <c r="G146" s="10"/>
      <c r="H146" s="10"/>
      <c r="I146" s="10"/>
      <c r="J146" s="10"/>
      <c r="K146" s="10"/>
      <c r="L146" s="10"/>
      <c r="M146" s="10"/>
      <c r="N146" s="10"/>
      <c r="O146" s="10"/>
      <c r="P146" s="10"/>
      <c r="Q146" s="10"/>
      <c r="R146" s="10"/>
      <c r="S146" s="10"/>
      <c r="T146" s="10"/>
      <c r="U146" s="10"/>
      <c r="V146" s="10"/>
      <c r="W146" s="10"/>
      <c r="X146" s="10"/>
      <c r="Y146" s="10"/>
      <c r="Z146" s="10"/>
      <c r="AA146" s="10"/>
    </row>
    <row r="147" spans="1:27" ht="12.75" customHeight="1" x14ac:dyDescent="0.15">
      <c r="A147" s="10"/>
      <c r="B147" s="10"/>
      <c r="C147" s="10"/>
      <c r="D147" s="10"/>
      <c r="E147" s="10"/>
      <c r="F147" s="10"/>
      <c r="G147" s="10"/>
      <c r="H147" s="10"/>
      <c r="I147" s="10"/>
      <c r="J147" s="10"/>
      <c r="K147" s="10"/>
      <c r="L147" s="10"/>
      <c r="M147" s="10"/>
      <c r="N147" s="10"/>
      <c r="O147" s="10"/>
      <c r="P147" s="10"/>
      <c r="Q147" s="10"/>
      <c r="R147" s="10"/>
      <c r="S147" s="10"/>
      <c r="T147" s="10"/>
      <c r="U147" s="10"/>
      <c r="V147" s="10"/>
      <c r="W147" s="10"/>
      <c r="X147" s="10"/>
      <c r="Y147" s="10"/>
      <c r="Z147" s="10"/>
      <c r="AA147" s="10"/>
    </row>
    <row r="148" spans="1:27" ht="12.75" customHeight="1" x14ac:dyDescent="0.15">
      <c r="A148" s="10"/>
      <c r="B148" s="10"/>
      <c r="C148" s="10"/>
      <c r="D148" s="10"/>
      <c r="E148" s="10"/>
      <c r="F148" s="10"/>
      <c r="G148" s="10"/>
      <c r="H148" s="10"/>
      <c r="I148" s="10"/>
      <c r="J148" s="10"/>
      <c r="K148" s="10"/>
      <c r="L148" s="10"/>
      <c r="M148" s="10"/>
      <c r="N148" s="10"/>
      <c r="O148" s="10"/>
      <c r="P148" s="10"/>
      <c r="Q148" s="10"/>
      <c r="R148" s="10"/>
      <c r="S148" s="10"/>
      <c r="T148" s="10"/>
      <c r="U148" s="10"/>
      <c r="V148" s="10"/>
      <c r="W148" s="10"/>
      <c r="X148" s="10"/>
      <c r="Y148" s="10"/>
      <c r="Z148" s="10"/>
      <c r="AA148" s="10"/>
    </row>
    <row r="149" spans="1:27" ht="12.75" customHeight="1" x14ac:dyDescent="0.15">
      <c r="A149" s="10"/>
      <c r="B149" s="10"/>
      <c r="C149" s="10"/>
      <c r="D149" s="10"/>
      <c r="E149" s="10"/>
      <c r="F149" s="10"/>
      <c r="G149" s="10"/>
      <c r="H149" s="10"/>
      <c r="I149" s="10"/>
      <c r="J149" s="10"/>
      <c r="K149" s="10"/>
      <c r="L149" s="10"/>
      <c r="M149" s="10"/>
      <c r="N149" s="10"/>
      <c r="O149" s="10"/>
      <c r="P149" s="10"/>
      <c r="Q149" s="10"/>
      <c r="R149" s="10"/>
      <c r="S149" s="10"/>
      <c r="T149" s="10"/>
      <c r="U149" s="10"/>
      <c r="V149" s="10"/>
      <c r="W149" s="10"/>
      <c r="X149" s="10"/>
      <c r="Y149" s="10"/>
      <c r="Z149" s="10"/>
      <c r="AA149" s="10"/>
    </row>
    <row r="150" spans="1:27" ht="12.75" customHeight="1" x14ac:dyDescent="0.15">
      <c r="A150" s="10"/>
      <c r="B150" s="10"/>
      <c r="C150" s="10"/>
      <c r="D150" s="10"/>
      <c r="E150" s="10"/>
      <c r="F150" s="10"/>
      <c r="G150" s="10"/>
      <c r="H150" s="10"/>
      <c r="I150" s="10"/>
      <c r="J150" s="10"/>
      <c r="K150" s="10"/>
      <c r="L150" s="10"/>
      <c r="M150" s="10"/>
      <c r="N150" s="10"/>
      <c r="O150" s="10"/>
      <c r="P150" s="10"/>
      <c r="Q150" s="10"/>
      <c r="R150" s="10"/>
      <c r="S150" s="10"/>
      <c r="T150" s="10"/>
      <c r="U150" s="10"/>
      <c r="V150" s="10"/>
      <c r="W150" s="10"/>
      <c r="X150" s="10"/>
      <c r="Y150" s="10"/>
      <c r="Z150" s="10"/>
      <c r="AA150" s="10"/>
    </row>
    <row r="151" spans="1:27" ht="12.75" customHeight="1" x14ac:dyDescent="0.15">
      <c r="A151" s="10"/>
      <c r="B151" s="10"/>
      <c r="C151" s="10"/>
      <c r="D151" s="10"/>
      <c r="E151" s="10"/>
      <c r="F151" s="10"/>
      <c r="G151" s="10"/>
      <c r="H151" s="10"/>
      <c r="I151" s="10"/>
      <c r="J151" s="10"/>
      <c r="K151" s="10"/>
      <c r="L151" s="10"/>
      <c r="M151" s="10"/>
      <c r="N151" s="10"/>
      <c r="O151" s="10"/>
      <c r="P151" s="10"/>
      <c r="Q151" s="10"/>
      <c r="R151" s="10"/>
      <c r="S151" s="10"/>
      <c r="T151" s="10"/>
      <c r="U151" s="10"/>
      <c r="V151" s="10"/>
      <c r="W151" s="10"/>
      <c r="X151" s="10"/>
      <c r="Y151" s="10"/>
      <c r="Z151" s="10"/>
      <c r="AA151" s="10"/>
    </row>
    <row r="152" spans="1:27" ht="12.75" customHeight="1" x14ac:dyDescent="0.15">
      <c r="A152" s="10"/>
      <c r="B152" s="10"/>
      <c r="C152" s="10"/>
      <c r="D152" s="10"/>
      <c r="E152" s="10"/>
      <c r="F152" s="10"/>
      <c r="G152" s="10"/>
      <c r="H152" s="10"/>
      <c r="I152" s="10"/>
      <c r="J152" s="10"/>
      <c r="K152" s="10"/>
      <c r="L152" s="10"/>
      <c r="M152" s="10"/>
      <c r="N152" s="10"/>
      <c r="O152" s="10"/>
      <c r="P152" s="10"/>
      <c r="Q152" s="10"/>
      <c r="R152" s="10"/>
      <c r="S152" s="10"/>
      <c r="T152" s="10"/>
      <c r="U152" s="10"/>
      <c r="V152" s="10"/>
      <c r="W152" s="10"/>
      <c r="X152" s="10"/>
      <c r="Y152" s="10"/>
      <c r="Z152" s="10"/>
      <c r="AA152" s="10"/>
    </row>
    <row r="153" spans="1:27" ht="12.75" customHeight="1" x14ac:dyDescent="0.15">
      <c r="A153" s="10"/>
      <c r="B153" s="10"/>
      <c r="C153" s="10"/>
      <c r="D153" s="10"/>
      <c r="E153" s="10"/>
      <c r="F153" s="10"/>
      <c r="G153" s="10"/>
      <c r="H153" s="10"/>
      <c r="I153" s="10"/>
      <c r="J153" s="10"/>
      <c r="K153" s="10"/>
      <c r="L153" s="10"/>
      <c r="M153" s="10"/>
      <c r="N153" s="10"/>
      <c r="O153" s="10"/>
      <c r="P153" s="10"/>
      <c r="Q153" s="10"/>
      <c r="R153" s="10"/>
      <c r="S153" s="10"/>
      <c r="T153" s="10"/>
      <c r="U153" s="10"/>
      <c r="V153" s="10"/>
      <c r="W153" s="10"/>
      <c r="X153" s="10"/>
      <c r="Y153" s="10"/>
      <c r="Z153" s="10"/>
      <c r="AA153" s="10"/>
    </row>
    <row r="154" spans="1:27" ht="12.75" customHeight="1" x14ac:dyDescent="0.15">
      <c r="A154" s="10"/>
      <c r="B154" s="10"/>
      <c r="C154" s="10"/>
      <c r="D154" s="10"/>
      <c r="E154" s="10"/>
      <c r="F154" s="10"/>
      <c r="G154" s="10"/>
      <c r="H154" s="10"/>
      <c r="I154" s="10"/>
      <c r="J154" s="10"/>
      <c r="K154" s="10"/>
      <c r="L154" s="10"/>
      <c r="M154" s="10"/>
      <c r="N154" s="10"/>
      <c r="O154" s="10"/>
      <c r="P154" s="10"/>
      <c r="Q154" s="10"/>
      <c r="R154" s="10"/>
      <c r="S154" s="10"/>
      <c r="T154" s="10"/>
      <c r="U154" s="10"/>
      <c r="V154" s="10"/>
      <c r="W154" s="10"/>
      <c r="X154" s="10"/>
      <c r="Y154" s="10"/>
      <c r="Z154" s="10"/>
      <c r="AA154" s="10"/>
    </row>
    <row r="155" spans="1:27" ht="12.75" customHeight="1" x14ac:dyDescent="0.15">
      <c r="A155" s="10"/>
      <c r="B155" s="10"/>
      <c r="C155" s="10"/>
      <c r="D155" s="10"/>
      <c r="E155" s="10"/>
      <c r="F155" s="10"/>
      <c r="G155" s="10"/>
      <c r="H155" s="10"/>
      <c r="I155" s="10"/>
      <c r="J155" s="10"/>
      <c r="K155" s="10"/>
      <c r="L155" s="10"/>
      <c r="M155" s="10"/>
      <c r="N155" s="10"/>
      <c r="O155" s="10"/>
      <c r="P155" s="10"/>
      <c r="Q155" s="10"/>
      <c r="R155" s="10"/>
      <c r="S155" s="10"/>
      <c r="T155" s="10"/>
      <c r="U155" s="10"/>
      <c r="V155" s="10"/>
      <c r="W155" s="10"/>
      <c r="X155" s="10"/>
      <c r="Y155" s="10"/>
      <c r="Z155" s="10"/>
      <c r="AA155" s="10"/>
    </row>
    <row r="156" spans="1:27" ht="12.75" customHeight="1" x14ac:dyDescent="0.15">
      <c r="A156" s="10"/>
      <c r="B156" s="10"/>
      <c r="C156" s="10"/>
      <c r="D156" s="10"/>
      <c r="E156" s="10"/>
      <c r="F156" s="10"/>
      <c r="G156" s="10"/>
      <c r="H156" s="10"/>
      <c r="I156" s="10"/>
      <c r="J156" s="10"/>
      <c r="K156" s="10"/>
      <c r="L156" s="10"/>
      <c r="M156" s="10"/>
      <c r="N156" s="10"/>
      <c r="O156" s="10"/>
      <c r="P156" s="10"/>
      <c r="Q156" s="10"/>
      <c r="R156" s="10"/>
      <c r="S156" s="10"/>
      <c r="T156" s="10"/>
      <c r="U156" s="10"/>
      <c r="V156" s="10"/>
      <c r="W156" s="10"/>
      <c r="X156" s="10"/>
      <c r="Y156" s="10"/>
      <c r="Z156" s="10"/>
      <c r="AA156" s="10"/>
    </row>
    <row r="157" spans="1:27" ht="12.75" customHeight="1" x14ac:dyDescent="0.15">
      <c r="A157" s="10"/>
      <c r="B157" s="10"/>
      <c r="C157" s="10"/>
      <c r="D157" s="10"/>
      <c r="E157" s="10"/>
      <c r="F157" s="10"/>
      <c r="G157" s="10"/>
      <c r="H157" s="10"/>
      <c r="I157" s="10"/>
      <c r="J157" s="10"/>
      <c r="K157" s="10"/>
      <c r="L157" s="10"/>
      <c r="M157" s="10"/>
      <c r="N157" s="10"/>
      <c r="O157" s="10"/>
      <c r="P157" s="10"/>
      <c r="Q157" s="10"/>
      <c r="R157" s="10"/>
      <c r="S157" s="10"/>
      <c r="T157" s="10"/>
      <c r="U157" s="10"/>
      <c r="V157" s="10"/>
      <c r="W157" s="10"/>
      <c r="X157" s="10"/>
      <c r="Y157" s="10"/>
      <c r="Z157" s="10"/>
      <c r="AA157" s="10"/>
    </row>
    <row r="158" spans="1:27" ht="12.75" customHeight="1" x14ac:dyDescent="0.15">
      <c r="A158" s="10"/>
      <c r="B158" s="10"/>
      <c r="C158" s="10"/>
      <c r="D158" s="10"/>
      <c r="E158" s="10"/>
      <c r="F158" s="10"/>
      <c r="G158" s="10"/>
      <c r="H158" s="10"/>
      <c r="I158" s="10"/>
      <c r="J158" s="10"/>
      <c r="K158" s="10"/>
      <c r="L158" s="10"/>
      <c r="M158" s="10"/>
      <c r="N158" s="10"/>
      <c r="O158" s="10"/>
      <c r="P158" s="10"/>
      <c r="Q158" s="10"/>
      <c r="R158" s="10"/>
      <c r="S158" s="10"/>
      <c r="T158" s="10"/>
      <c r="U158" s="10"/>
      <c r="V158" s="10"/>
      <c r="W158" s="10"/>
      <c r="X158" s="10"/>
      <c r="Y158" s="10"/>
      <c r="Z158" s="10"/>
      <c r="AA158" s="10"/>
    </row>
    <row r="159" spans="1:27" ht="12.75" customHeight="1" x14ac:dyDescent="0.15">
      <c r="A159" s="10"/>
      <c r="B159" s="10"/>
      <c r="C159" s="10"/>
      <c r="D159" s="10"/>
      <c r="E159" s="10"/>
      <c r="F159" s="10"/>
      <c r="G159" s="10"/>
      <c r="H159" s="10"/>
      <c r="I159" s="10"/>
      <c r="J159" s="10"/>
      <c r="K159" s="10"/>
      <c r="L159" s="10"/>
      <c r="M159" s="10"/>
      <c r="N159" s="10"/>
      <c r="O159" s="10"/>
      <c r="P159" s="10"/>
      <c r="Q159" s="10"/>
      <c r="R159" s="10"/>
      <c r="S159" s="10"/>
      <c r="T159" s="10"/>
      <c r="U159" s="10"/>
      <c r="V159" s="10"/>
      <c r="W159" s="10"/>
      <c r="X159" s="10"/>
      <c r="Y159" s="10"/>
      <c r="Z159" s="10"/>
      <c r="AA159" s="10"/>
    </row>
    <row r="160" spans="1:27" ht="12.75" customHeight="1" x14ac:dyDescent="0.15">
      <c r="A160" s="10"/>
      <c r="B160" s="10"/>
      <c r="C160" s="10"/>
      <c r="D160" s="10"/>
      <c r="E160" s="10"/>
      <c r="F160" s="10"/>
      <c r="G160" s="10"/>
      <c r="H160" s="10"/>
      <c r="I160" s="10"/>
      <c r="J160" s="10"/>
      <c r="K160" s="10"/>
      <c r="L160" s="10"/>
      <c r="M160" s="10"/>
      <c r="N160" s="10"/>
      <c r="O160" s="10"/>
      <c r="P160" s="10"/>
      <c r="Q160" s="10"/>
      <c r="R160" s="10"/>
      <c r="S160" s="10"/>
      <c r="T160" s="10"/>
      <c r="U160" s="10"/>
      <c r="V160" s="10"/>
      <c r="W160" s="10"/>
      <c r="X160" s="10"/>
      <c r="Y160" s="10"/>
      <c r="Z160" s="10"/>
      <c r="AA160" s="10"/>
    </row>
    <row r="161" spans="1:27" ht="12.75" customHeight="1" x14ac:dyDescent="0.15">
      <c r="A161" s="10"/>
      <c r="B161" s="10"/>
      <c r="C161" s="10"/>
      <c r="D161" s="10"/>
      <c r="E161" s="10"/>
      <c r="F161" s="10"/>
      <c r="G161" s="10"/>
      <c r="H161" s="10"/>
      <c r="I161" s="10"/>
      <c r="J161" s="10"/>
      <c r="K161" s="10"/>
      <c r="L161" s="10"/>
      <c r="M161" s="10"/>
      <c r="N161" s="10"/>
      <c r="O161" s="10"/>
      <c r="P161" s="10"/>
      <c r="Q161" s="10"/>
      <c r="R161" s="10"/>
      <c r="S161" s="10"/>
      <c r="T161" s="10"/>
      <c r="U161" s="10"/>
      <c r="V161" s="10"/>
      <c r="W161" s="10"/>
      <c r="X161" s="10"/>
      <c r="Y161" s="10"/>
      <c r="Z161" s="10"/>
      <c r="AA161" s="10"/>
    </row>
    <row r="162" spans="1:27" ht="12.75" customHeight="1" x14ac:dyDescent="0.15">
      <c r="A162" s="10"/>
      <c r="B162" s="10"/>
      <c r="C162" s="10"/>
      <c r="D162" s="10"/>
      <c r="E162" s="10"/>
      <c r="F162" s="10"/>
      <c r="G162" s="10"/>
      <c r="H162" s="10"/>
      <c r="I162" s="10"/>
      <c r="J162" s="10"/>
      <c r="K162" s="10"/>
      <c r="L162" s="10"/>
      <c r="M162" s="10"/>
      <c r="N162" s="10"/>
      <c r="O162" s="10"/>
      <c r="P162" s="10"/>
      <c r="Q162" s="10"/>
      <c r="R162" s="10"/>
      <c r="S162" s="10"/>
      <c r="T162" s="10"/>
      <c r="U162" s="10"/>
      <c r="V162" s="10"/>
      <c r="W162" s="10"/>
      <c r="X162" s="10"/>
      <c r="Y162" s="10"/>
      <c r="Z162" s="10"/>
      <c r="AA162" s="10"/>
    </row>
    <row r="163" spans="1:27" ht="12.75" customHeight="1" x14ac:dyDescent="0.15">
      <c r="A163" s="10"/>
      <c r="B163" s="10"/>
      <c r="C163" s="10"/>
      <c r="D163" s="10"/>
      <c r="E163" s="10"/>
      <c r="F163" s="10"/>
      <c r="G163" s="10"/>
      <c r="H163" s="10"/>
      <c r="I163" s="10"/>
      <c r="J163" s="10"/>
      <c r="K163" s="10"/>
      <c r="L163" s="10"/>
      <c r="M163" s="10"/>
      <c r="N163" s="10"/>
      <c r="O163" s="10"/>
      <c r="P163" s="10"/>
      <c r="Q163" s="10"/>
      <c r="R163" s="10"/>
      <c r="S163" s="10"/>
      <c r="T163" s="10"/>
      <c r="U163" s="10"/>
      <c r="V163" s="10"/>
      <c r="W163" s="10"/>
      <c r="X163" s="10"/>
      <c r="Y163" s="10"/>
      <c r="Z163" s="10"/>
      <c r="AA163" s="10"/>
    </row>
    <row r="164" spans="1:27" ht="12.75" customHeight="1" x14ac:dyDescent="0.15">
      <c r="A164" s="10"/>
      <c r="B164" s="10"/>
      <c r="C164" s="10"/>
      <c r="D164" s="10"/>
      <c r="E164" s="10"/>
      <c r="F164" s="10"/>
      <c r="G164" s="10"/>
      <c r="H164" s="10"/>
      <c r="I164" s="10"/>
      <c r="J164" s="10"/>
      <c r="K164" s="10"/>
      <c r="L164" s="10"/>
      <c r="M164" s="10"/>
      <c r="N164" s="10"/>
      <c r="O164" s="10"/>
      <c r="P164" s="10"/>
      <c r="Q164" s="10"/>
      <c r="R164" s="10"/>
      <c r="S164" s="10"/>
      <c r="T164" s="10"/>
      <c r="U164" s="10"/>
      <c r="V164" s="10"/>
      <c r="W164" s="10"/>
      <c r="X164" s="10"/>
      <c r="Y164" s="10"/>
      <c r="Z164" s="10"/>
      <c r="AA164" s="10"/>
    </row>
    <row r="165" spans="1:27" ht="12.75" customHeight="1" x14ac:dyDescent="0.15">
      <c r="A165" s="10"/>
      <c r="B165" s="10"/>
      <c r="C165" s="10"/>
      <c r="D165" s="10"/>
      <c r="E165" s="10"/>
      <c r="F165" s="10"/>
      <c r="G165" s="10"/>
      <c r="H165" s="10"/>
      <c r="I165" s="10"/>
      <c r="J165" s="10"/>
      <c r="K165" s="10"/>
      <c r="L165" s="10"/>
      <c r="M165" s="10"/>
      <c r="N165" s="10"/>
      <c r="O165" s="10"/>
      <c r="P165" s="10"/>
      <c r="Q165" s="10"/>
      <c r="R165" s="10"/>
      <c r="S165" s="10"/>
      <c r="T165" s="10"/>
      <c r="U165" s="10"/>
      <c r="V165" s="10"/>
      <c r="W165" s="10"/>
      <c r="X165" s="10"/>
      <c r="Y165" s="10"/>
      <c r="Z165" s="10"/>
      <c r="AA165" s="10"/>
    </row>
    <row r="166" spans="1:27" ht="12.75" customHeight="1" x14ac:dyDescent="0.15">
      <c r="A166" s="10"/>
      <c r="B166" s="10"/>
      <c r="C166" s="10"/>
      <c r="D166" s="10"/>
      <c r="E166" s="10"/>
      <c r="F166" s="10"/>
      <c r="G166" s="10"/>
      <c r="H166" s="10"/>
      <c r="I166" s="10"/>
      <c r="J166" s="10"/>
      <c r="K166" s="10"/>
      <c r="L166" s="10"/>
      <c r="M166" s="10"/>
      <c r="N166" s="10"/>
      <c r="O166" s="10"/>
      <c r="P166" s="10"/>
      <c r="Q166" s="10"/>
      <c r="R166" s="10"/>
      <c r="S166" s="10"/>
      <c r="T166" s="10"/>
      <c r="U166" s="10"/>
      <c r="V166" s="10"/>
      <c r="W166" s="10"/>
      <c r="X166" s="10"/>
      <c r="Y166" s="10"/>
      <c r="Z166" s="10"/>
      <c r="AA166" s="10"/>
    </row>
    <row r="167" spans="1:27" ht="12.75" customHeight="1" x14ac:dyDescent="0.15">
      <c r="A167" s="10"/>
      <c r="B167" s="10"/>
      <c r="C167" s="10"/>
      <c r="D167" s="10"/>
      <c r="E167" s="10"/>
      <c r="F167" s="10"/>
      <c r="G167" s="10"/>
      <c r="H167" s="10"/>
      <c r="I167" s="10"/>
      <c r="J167" s="10"/>
      <c r="K167" s="10"/>
      <c r="L167" s="10"/>
      <c r="M167" s="10"/>
      <c r="N167" s="10"/>
      <c r="O167" s="10"/>
      <c r="P167" s="10"/>
      <c r="Q167" s="10"/>
      <c r="R167" s="10"/>
      <c r="S167" s="10"/>
      <c r="T167" s="10"/>
      <c r="U167" s="10"/>
      <c r="V167" s="10"/>
      <c r="W167" s="10"/>
      <c r="X167" s="10"/>
      <c r="Y167" s="10"/>
      <c r="Z167" s="10"/>
      <c r="AA167" s="10"/>
    </row>
    <row r="168" spans="1:27" ht="12.75" customHeight="1" x14ac:dyDescent="0.15">
      <c r="A168" s="10"/>
      <c r="B168" s="10"/>
      <c r="C168" s="10"/>
      <c r="D168" s="10"/>
      <c r="E168" s="10"/>
      <c r="F168" s="10"/>
      <c r="G168" s="10"/>
      <c r="H168" s="10"/>
      <c r="I168" s="10"/>
      <c r="J168" s="10"/>
      <c r="K168" s="10"/>
      <c r="L168" s="10"/>
      <c r="M168" s="10"/>
      <c r="N168" s="10"/>
      <c r="O168" s="10"/>
      <c r="P168" s="10"/>
      <c r="Q168" s="10"/>
      <c r="R168" s="10"/>
      <c r="S168" s="10"/>
      <c r="T168" s="10"/>
      <c r="U168" s="10"/>
      <c r="V168" s="10"/>
      <c r="W168" s="10"/>
      <c r="X168" s="10"/>
      <c r="Y168" s="10"/>
      <c r="Z168" s="10"/>
      <c r="AA168" s="10"/>
    </row>
    <row r="169" spans="1:27" ht="12.75" customHeight="1" x14ac:dyDescent="0.15">
      <c r="A169" s="10"/>
      <c r="B169" s="10"/>
      <c r="C169" s="10"/>
      <c r="D169" s="10"/>
      <c r="E169" s="10"/>
      <c r="F169" s="10"/>
      <c r="G169" s="10"/>
      <c r="H169" s="10"/>
      <c r="I169" s="10"/>
      <c r="J169" s="10"/>
      <c r="K169" s="10"/>
      <c r="L169" s="10"/>
      <c r="M169" s="10"/>
      <c r="N169" s="10"/>
      <c r="O169" s="10"/>
      <c r="P169" s="10"/>
      <c r="Q169" s="10"/>
      <c r="R169" s="10"/>
      <c r="S169" s="10"/>
      <c r="T169" s="10"/>
      <c r="U169" s="10"/>
      <c r="V169" s="10"/>
      <c r="W169" s="10"/>
      <c r="X169" s="10"/>
      <c r="Y169" s="10"/>
      <c r="Z169" s="10"/>
      <c r="AA169" s="10"/>
    </row>
    <row r="170" spans="1:27" ht="12.75" customHeight="1" x14ac:dyDescent="0.15">
      <c r="A170" s="10"/>
      <c r="B170" s="10"/>
      <c r="C170" s="10"/>
      <c r="D170" s="10"/>
      <c r="E170" s="10"/>
      <c r="F170" s="10"/>
      <c r="G170" s="10"/>
      <c r="H170" s="10"/>
      <c r="I170" s="10"/>
      <c r="J170" s="10"/>
      <c r="K170" s="10"/>
      <c r="L170" s="10"/>
      <c r="M170" s="10"/>
      <c r="N170" s="10"/>
      <c r="O170" s="10"/>
      <c r="P170" s="10"/>
      <c r="Q170" s="10"/>
      <c r="R170" s="10"/>
      <c r="S170" s="10"/>
      <c r="T170" s="10"/>
      <c r="U170" s="10"/>
      <c r="V170" s="10"/>
      <c r="W170" s="10"/>
      <c r="X170" s="10"/>
      <c r="Y170" s="10"/>
      <c r="Z170" s="10"/>
      <c r="AA170" s="10"/>
    </row>
    <row r="171" spans="1:27" ht="12.75" customHeight="1" x14ac:dyDescent="0.15">
      <c r="A171" s="10"/>
      <c r="B171" s="10"/>
      <c r="C171" s="10"/>
      <c r="D171" s="10"/>
      <c r="E171" s="10"/>
      <c r="F171" s="10"/>
      <c r="G171" s="10"/>
      <c r="H171" s="10"/>
      <c r="I171" s="10"/>
      <c r="J171" s="10"/>
      <c r="K171" s="10"/>
      <c r="L171" s="10"/>
      <c r="M171" s="10"/>
      <c r="N171" s="10"/>
      <c r="O171" s="10"/>
      <c r="P171" s="10"/>
      <c r="Q171" s="10"/>
      <c r="R171" s="10"/>
      <c r="S171" s="10"/>
      <c r="T171" s="10"/>
      <c r="U171" s="10"/>
      <c r="V171" s="10"/>
      <c r="W171" s="10"/>
      <c r="X171" s="10"/>
      <c r="Y171" s="10"/>
      <c r="Z171" s="10"/>
      <c r="AA171" s="10"/>
    </row>
    <row r="172" spans="1:27" ht="12.75" customHeight="1" x14ac:dyDescent="0.15">
      <c r="A172" s="10"/>
      <c r="B172" s="10"/>
      <c r="C172" s="10"/>
      <c r="D172" s="10"/>
      <c r="E172" s="10"/>
      <c r="F172" s="10"/>
      <c r="G172" s="10"/>
      <c r="H172" s="10"/>
      <c r="I172" s="10"/>
      <c r="J172" s="10"/>
      <c r="K172" s="10"/>
      <c r="L172" s="10"/>
      <c r="M172" s="10"/>
      <c r="N172" s="10"/>
      <c r="O172" s="10"/>
      <c r="P172" s="10"/>
      <c r="Q172" s="10"/>
      <c r="R172" s="10"/>
      <c r="S172" s="10"/>
      <c r="T172" s="10"/>
      <c r="U172" s="10"/>
      <c r="V172" s="10"/>
      <c r="W172" s="10"/>
      <c r="X172" s="10"/>
      <c r="Y172" s="10"/>
      <c r="Z172" s="10"/>
      <c r="AA172" s="10"/>
    </row>
    <row r="173" spans="1:27" ht="12.75" customHeight="1" x14ac:dyDescent="0.15">
      <c r="A173" s="10"/>
      <c r="B173" s="10"/>
      <c r="C173" s="10"/>
      <c r="D173" s="10"/>
      <c r="E173" s="10"/>
      <c r="F173" s="10"/>
      <c r="G173" s="10"/>
      <c r="H173" s="10"/>
      <c r="I173" s="10"/>
      <c r="J173" s="10"/>
      <c r="K173" s="10"/>
      <c r="L173" s="10"/>
      <c r="M173" s="10"/>
      <c r="N173" s="10"/>
      <c r="O173" s="10"/>
      <c r="P173" s="10"/>
      <c r="Q173" s="10"/>
      <c r="R173" s="10"/>
      <c r="S173" s="10"/>
      <c r="T173" s="10"/>
      <c r="U173" s="10"/>
      <c r="V173" s="10"/>
      <c r="W173" s="10"/>
      <c r="X173" s="10"/>
      <c r="Y173" s="10"/>
      <c r="Z173" s="10"/>
      <c r="AA173" s="10"/>
    </row>
    <row r="174" spans="1:27" ht="12.75" customHeight="1" x14ac:dyDescent="0.15">
      <c r="A174" s="10"/>
      <c r="B174" s="10"/>
      <c r="C174" s="10"/>
      <c r="D174" s="10"/>
      <c r="E174" s="10"/>
      <c r="F174" s="10"/>
      <c r="G174" s="10"/>
      <c r="H174" s="10"/>
      <c r="I174" s="10"/>
      <c r="J174" s="10"/>
      <c r="K174" s="10"/>
      <c r="L174" s="10"/>
      <c r="M174" s="10"/>
      <c r="N174" s="10"/>
      <c r="O174" s="10"/>
      <c r="P174" s="10"/>
      <c r="Q174" s="10"/>
      <c r="R174" s="10"/>
      <c r="S174" s="10"/>
      <c r="T174" s="10"/>
      <c r="U174" s="10"/>
      <c r="V174" s="10"/>
      <c r="W174" s="10"/>
      <c r="X174" s="10"/>
      <c r="Y174" s="10"/>
      <c r="Z174" s="10"/>
      <c r="AA174" s="10"/>
    </row>
    <row r="175" spans="1:27" ht="12.75" customHeight="1" x14ac:dyDescent="0.15">
      <c r="A175" s="10"/>
      <c r="B175" s="10"/>
      <c r="C175" s="10"/>
      <c r="D175" s="10"/>
      <c r="E175" s="10"/>
      <c r="F175" s="10"/>
      <c r="G175" s="10"/>
      <c r="H175" s="10"/>
      <c r="I175" s="10"/>
      <c r="J175" s="10"/>
      <c r="K175" s="10"/>
      <c r="L175" s="10"/>
      <c r="M175" s="10"/>
      <c r="N175" s="10"/>
      <c r="O175" s="10"/>
      <c r="P175" s="10"/>
      <c r="Q175" s="10"/>
      <c r="R175" s="10"/>
      <c r="S175" s="10"/>
      <c r="T175" s="10"/>
      <c r="U175" s="10"/>
      <c r="V175" s="10"/>
      <c r="W175" s="10"/>
      <c r="X175" s="10"/>
      <c r="Y175" s="10"/>
      <c r="Z175" s="10"/>
      <c r="AA175" s="10"/>
    </row>
    <row r="176" spans="1:27" ht="12.75" customHeight="1" x14ac:dyDescent="0.15">
      <c r="A176" s="10"/>
      <c r="B176" s="10"/>
      <c r="C176" s="10"/>
      <c r="D176" s="10"/>
      <c r="E176" s="10"/>
      <c r="F176" s="10"/>
      <c r="G176" s="10"/>
      <c r="H176" s="10"/>
      <c r="I176" s="10"/>
      <c r="J176" s="10"/>
      <c r="K176" s="10"/>
      <c r="L176" s="10"/>
      <c r="M176" s="10"/>
      <c r="N176" s="10"/>
      <c r="O176" s="10"/>
      <c r="P176" s="10"/>
      <c r="Q176" s="10"/>
      <c r="R176" s="10"/>
      <c r="S176" s="10"/>
      <c r="T176" s="10"/>
      <c r="U176" s="10"/>
      <c r="V176" s="10"/>
      <c r="W176" s="10"/>
      <c r="X176" s="10"/>
      <c r="Y176" s="10"/>
      <c r="Z176" s="10"/>
      <c r="AA176" s="10"/>
    </row>
    <row r="177" spans="1:27" ht="12.75" customHeight="1" x14ac:dyDescent="0.15">
      <c r="A177" s="10"/>
      <c r="B177" s="10"/>
      <c r="C177" s="10"/>
      <c r="D177" s="10"/>
      <c r="E177" s="10"/>
      <c r="F177" s="10"/>
      <c r="G177" s="10"/>
      <c r="H177" s="10"/>
      <c r="I177" s="10"/>
      <c r="J177" s="10"/>
      <c r="K177" s="10"/>
      <c r="L177" s="10"/>
      <c r="M177" s="10"/>
      <c r="N177" s="10"/>
      <c r="O177" s="10"/>
      <c r="P177" s="10"/>
      <c r="Q177" s="10"/>
      <c r="R177" s="10"/>
      <c r="S177" s="10"/>
      <c r="T177" s="10"/>
      <c r="U177" s="10"/>
      <c r="V177" s="10"/>
      <c r="W177" s="10"/>
      <c r="X177" s="10"/>
      <c r="Y177" s="10"/>
      <c r="Z177" s="10"/>
      <c r="AA177" s="10"/>
    </row>
    <row r="178" spans="1:27" ht="12.75" customHeight="1" x14ac:dyDescent="0.15">
      <c r="A178" s="10"/>
      <c r="B178" s="10"/>
      <c r="C178" s="10"/>
      <c r="D178" s="10"/>
      <c r="E178" s="10"/>
      <c r="F178" s="10"/>
      <c r="G178" s="10"/>
      <c r="H178" s="10"/>
      <c r="I178" s="10"/>
      <c r="J178" s="10"/>
      <c r="K178" s="10"/>
      <c r="L178" s="10"/>
      <c r="M178" s="10"/>
      <c r="N178" s="10"/>
      <c r="O178" s="10"/>
      <c r="P178" s="10"/>
      <c r="Q178" s="10"/>
      <c r="R178" s="10"/>
      <c r="S178" s="10"/>
      <c r="T178" s="10"/>
      <c r="U178" s="10"/>
      <c r="V178" s="10"/>
      <c r="W178" s="10"/>
      <c r="X178" s="10"/>
      <c r="Y178" s="10"/>
      <c r="Z178" s="10"/>
      <c r="AA178" s="10"/>
    </row>
    <row r="179" spans="1:27" ht="12.75" customHeight="1" x14ac:dyDescent="0.15">
      <c r="A179" s="10"/>
      <c r="B179" s="10"/>
      <c r="C179" s="10"/>
      <c r="D179" s="10"/>
      <c r="E179" s="10"/>
      <c r="F179" s="10"/>
      <c r="G179" s="10"/>
      <c r="H179" s="10"/>
      <c r="I179" s="10"/>
      <c r="J179" s="10"/>
      <c r="K179" s="10"/>
      <c r="L179" s="10"/>
      <c r="M179" s="10"/>
      <c r="N179" s="10"/>
      <c r="O179" s="10"/>
      <c r="P179" s="10"/>
      <c r="Q179" s="10"/>
      <c r="R179" s="10"/>
      <c r="S179" s="10"/>
      <c r="T179" s="10"/>
      <c r="U179" s="10"/>
      <c r="V179" s="10"/>
      <c r="W179" s="10"/>
      <c r="X179" s="10"/>
      <c r="Y179" s="10"/>
      <c r="Z179" s="10"/>
      <c r="AA179" s="10"/>
    </row>
    <row r="180" spans="1:27" ht="12.75" customHeight="1" x14ac:dyDescent="0.15">
      <c r="A180" s="10"/>
      <c r="B180" s="10"/>
      <c r="C180" s="10"/>
      <c r="D180" s="10"/>
      <c r="E180" s="10"/>
      <c r="F180" s="10"/>
      <c r="G180" s="10"/>
      <c r="H180" s="10"/>
      <c r="I180" s="10"/>
      <c r="J180" s="10"/>
      <c r="K180" s="10"/>
      <c r="L180" s="10"/>
      <c r="M180" s="10"/>
      <c r="N180" s="10"/>
      <c r="O180" s="10"/>
      <c r="P180" s="10"/>
      <c r="Q180" s="10"/>
      <c r="R180" s="10"/>
      <c r="S180" s="10"/>
      <c r="T180" s="10"/>
      <c r="U180" s="10"/>
      <c r="V180" s="10"/>
      <c r="W180" s="10"/>
      <c r="X180" s="10"/>
      <c r="Y180" s="10"/>
      <c r="Z180" s="10"/>
      <c r="AA180" s="10"/>
    </row>
    <row r="181" spans="1:27" ht="12.75" customHeight="1" x14ac:dyDescent="0.15">
      <c r="A181" s="10"/>
      <c r="B181" s="10"/>
      <c r="C181" s="10"/>
      <c r="D181" s="10"/>
      <c r="E181" s="10"/>
      <c r="F181" s="10"/>
      <c r="G181" s="10"/>
      <c r="H181" s="10"/>
      <c r="I181" s="10"/>
      <c r="J181" s="10"/>
      <c r="K181" s="10"/>
      <c r="L181" s="10"/>
      <c r="M181" s="10"/>
      <c r="N181" s="10"/>
      <c r="O181" s="10"/>
      <c r="P181" s="10"/>
      <c r="Q181" s="10"/>
      <c r="R181" s="10"/>
      <c r="S181" s="10"/>
      <c r="T181" s="10"/>
      <c r="U181" s="10"/>
      <c r="V181" s="10"/>
      <c r="W181" s="10"/>
      <c r="X181" s="10"/>
      <c r="Y181" s="10"/>
      <c r="Z181" s="10"/>
      <c r="AA181" s="10"/>
    </row>
    <row r="182" spans="1:27" ht="12.75" customHeight="1" x14ac:dyDescent="0.15">
      <c r="A182" s="10"/>
      <c r="B182" s="10"/>
      <c r="C182" s="10"/>
      <c r="D182" s="10"/>
      <c r="E182" s="10"/>
      <c r="F182" s="10"/>
      <c r="G182" s="10"/>
      <c r="H182" s="10"/>
      <c r="I182" s="10"/>
      <c r="J182" s="10"/>
      <c r="K182" s="10"/>
      <c r="L182" s="10"/>
      <c r="M182" s="10"/>
      <c r="N182" s="10"/>
      <c r="O182" s="10"/>
      <c r="P182" s="10"/>
      <c r="Q182" s="10"/>
      <c r="R182" s="10"/>
      <c r="S182" s="10"/>
      <c r="T182" s="10"/>
      <c r="U182" s="10"/>
      <c r="V182" s="10"/>
      <c r="W182" s="10"/>
      <c r="X182" s="10"/>
      <c r="Y182" s="10"/>
      <c r="Z182" s="10"/>
      <c r="AA182" s="10"/>
    </row>
    <row r="183" spans="1:27" ht="12.75" customHeight="1" x14ac:dyDescent="0.15">
      <c r="A183" s="10"/>
      <c r="B183" s="10"/>
      <c r="C183" s="10"/>
      <c r="D183" s="10"/>
      <c r="E183" s="10"/>
      <c r="F183" s="10"/>
      <c r="G183" s="10"/>
      <c r="H183" s="10"/>
      <c r="I183" s="10"/>
      <c r="J183" s="10"/>
      <c r="K183" s="10"/>
      <c r="L183" s="10"/>
      <c r="M183" s="10"/>
      <c r="N183" s="10"/>
      <c r="O183" s="10"/>
      <c r="P183" s="10"/>
      <c r="Q183" s="10"/>
      <c r="R183" s="10"/>
      <c r="S183" s="10"/>
      <c r="T183" s="10"/>
      <c r="U183" s="10"/>
      <c r="V183" s="10"/>
      <c r="W183" s="10"/>
      <c r="X183" s="10"/>
      <c r="Y183" s="10"/>
      <c r="Z183" s="10"/>
      <c r="AA183" s="10"/>
    </row>
    <row r="184" spans="1:27" ht="12.75" customHeight="1" x14ac:dyDescent="0.15">
      <c r="A184" s="10"/>
      <c r="B184" s="10"/>
      <c r="C184" s="10"/>
      <c r="D184" s="10"/>
      <c r="E184" s="10"/>
      <c r="F184" s="10"/>
      <c r="G184" s="10"/>
      <c r="H184" s="10"/>
      <c r="I184" s="10"/>
      <c r="J184" s="10"/>
      <c r="K184" s="10"/>
      <c r="L184" s="10"/>
      <c r="M184" s="10"/>
      <c r="N184" s="10"/>
      <c r="O184" s="10"/>
      <c r="P184" s="10"/>
      <c r="Q184" s="10"/>
      <c r="R184" s="10"/>
      <c r="S184" s="10"/>
      <c r="T184" s="10"/>
      <c r="U184" s="10"/>
      <c r="V184" s="10"/>
      <c r="W184" s="10"/>
      <c r="X184" s="10"/>
      <c r="Y184" s="10"/>
      <c r="Z184" s="10"/>
      <c r="AA184" s="10"/>
    </row>
    <row r="185" spans="1:27" ht="12.75" customHeight="1" x14ac:dyDescent="0.15">
      <c r="A185" s="10"/>
      <c r="B185" s="10"/>
      <c r="C185" s="10"/>
      <c r="D185" s="10"/>
      <c r="E185" s="10"/>
      <c r="F185" s="10"/>
      <c r="G185" s="10"/>
      <c r="H185" s="10"/>
      <c r="I185" s="10"/>
      <c r="J185" s="10"/>
      <c r="K185" s="10"/>
      <c r="L185" s="10"/>
      <c r="M185" s="10"/>
      <c r="N185" s="10"/>
      <c r="O185" s="10"/>
      <c r="P185" s="10"/>
      <c r="Q185" s="10"/>
      <c r="R185" s="10"/>
      <c r="S185" s="10"/>
      <c r="T185" s="10"/>
      <c r="U185" s="10"/>
      <c r="V185" s="10"/>
      <c r="W185" s="10"/>
      <c r="X185" s="10"/>
      <c r="Y185" s="10"/>
      <c r="Z185" s="10"/>
      <c r="AA185" s="10"/>
    </row>
    <row r="186" spans="1:27" ht="12.75" customHeight="1" x14ac:dyDescent="0.15">
      <c r="A186" s="10"/>
      <c r="B186" s="10"/>
      <c r="C186" s="10"/>
      <c r="D186" s="10"/>
      <c r="E186" s="10"/>
      <c r="F186" s="10"/>
      <c r="G186" s="10"/>
      <c r="H186" s="10"/>
      <c r="I186" s="10"/>
      <c r="J186" s="10"/>
      <c r="K186" s="10"/>
      <c r="L186" s="10"/>
      <c r="M186" s="10"/>
      <c r="N186" s="10"/>
      <c r="O186" s="10"/>
      <c r="P186" s="10"/>
      <c r="Q186" s="10"/>
      <c r="R186" s="10"/>
      <c r="S186" s="10"/>
      <c r="T186" s="10"/>
      <c r="U186" s="10"/>
      <c r="V186" s="10"/>
      <c r="W186" s="10"/>
      <c r="X186" s="10"/>
      <c r="Y186" s="10"/>
      <c r="Z186" s="10"/>
      <c r="AA186" s="10"/>
    </row>
    <row r="187" spans="1:27" ht="12.75" customHeight="1" x14ac:dyDescent="0.15">
      <c r="A187" s="10"/>
      <c r="B187" s="10"/>
      <c r="C187" s="10"/>
      <c r="D187" s="10"/>
      <c r="E187" s="10"/>
      <c r="F187" s="10"/>
      <c r="G187" s="10"/>
      <c r="H187" s="10"/>
      <c r="I187" s="10"/>
      <c r="J187" s="10"/>
      <c r="K187" s="10"/>
      <c r="L187" s="10"/>
      <c r="M187" s="10"/>
      <c r="N187" s="10"/>
      <c r="O187" s="10"/>
      <c r="P187" s="10"/>
      <c r="Q187" s="10"/>
      <c r="R187" s="10"/>
      <c r="S187" s="10"/>
      <c r="T187" s="10"/>
      <c r="U187" s="10"/>
      <c r="V187" s="10"/>
      <c r="W187" s="10"/>
      <c r="X187" s="10"/>
      <c r="Y187" s="10"/>
      <c r="Z187" s="10"/>
      <c r="AA187" s="10"/>
    </row>
    <row r="188" spans="1:27" ht="12.75" customHeight="1" x14ac:dyDescent="0.15">
      <c r="A188" s="10"/>
      <c r="B188" s="10"/>
      <c r="C188" s="10"/>
      <c r="D188" s="10"/>
      <c r="E188" s="10"/>
      <c r="F188" s="10"/>
      <c r="G188" s="10"/>
      <c r="H188" s="10"/>
      <c r="I188" s="10"/>
      <c r="J188" s="10"/>
      <c r="K188" s="10"/>
      <c r="L188" s="10"/>
      <c r="M188" s="10"/>
      <c r="N188" s="10"/>
      <c r="O188" s="10"/>
      <c r="P188" s="10"/>
      <c r="Q188" s="10"/>
      <c r="R188" s="10"/>
      <c r="S188" s="10"/>
      <c r="T188" s="10"/>
      <c r="U188" s="10"/>
      <c r="V188" s="10"/>
      <c r="W188" s="10"/>
      <c r="X188" s="10"/>
      <c r="Y188" s="10"/>
      <c r="Z188" s="10"/>
      <c r="AA188" s="10"/>
    </row>
    <row r="189" spans="1:27" ht="12.75" customHeight="1" x14ac:dyDescent="0.15">
      <c r="A189" s="10"/>
      <c r="B189" s="10"/>
      <c r="C189" s="10"/>
      <c r="D189" s="10"/>
      <c r="E189" s="10"/>
      <c r="F189" s="10"/>
      <c r="G189" s="10"/>
      <c r="H189" s="10"/>
      <c r="I189" s="10"/>
      <c r="J189" s="10"/>
      <c r="K189" s="10"/>
      <c r="L189" s="10"/>
      <c r="M189" s="10"/>
      <c r="N189" s="10"/>
      <c r="O189" s="10"/>
      <c r="P189" s="10"/>
      <c r="Q189" s="10"/>
      <c r="R189" s="10"/>
      <c r="S189" s="10"/>
      <c r="T189" s="10"/>
      <c r="U189" s="10"/>
      <c r="V189" s="10"/>
      <c r="W189" s="10"/>
      <c r="X189" s="10"/>
      <c r="Y189" s="10"/>
      <c r="Z189" s="10"/>
      <c r="AA189" s="10"/>
    </row>
    <row r="190" spans="1:27" ht="12.75" customHeight="1" x14ac:dyDescent="0.15">
      <c r="A190" s="10"/>
      <c r="B190" s="10"/>
      <c r="C190" s="10"/>
      <c r="D190" s="10"/>
      <c r="E190" s="10"/>
      <c r="F190" s="10"/>
      <c r="G190" s="10"/>
      <c r="H190" s="10"/>
      <c r="I190" s="10"/>
      <c r="J190" s="10"/>
      <c r="K190" s="10"/>
      <c r="L190" s="10"/>
      <c r="M190" s="10"/>
      <c r="N190" s="10"/>
      <c r="O190" s="10"/>
      <c r="P190" s="10"/>
      <c r="Q190" s="10"/>
      <c r="R190" s="10"/>
      <c r="S190" s="10"/>
      <c r="T190" s="10"/>
      <c r="U190" s="10"/>
      <c r="V190" s="10"/>
      <c r="W190" s="10"/>
      <c r="X190" s="10"/>
      <c r="Y190" s="10"/>
      <c r="Z190" s="10"/>
      <c r="AA190" s="10"/>
    </row>
    <row r="191" spans="1:27" ht="12.75" customHeight="1" x14ac:dyDescent="0.15">
      <c r="A191" s="10"/>
      <c r="B191" s="10"/>
      <c r="C191" s="10"/>
      <c r="D191" s="10"/>
      <c r="E191" s="10"/>
      <c r="F191" s="10"/>
      <c r="G191" s="10"/>
      <c r="H191" s="10"/>
      <c r="I191" s="10"/>
      <c r="J191" s="10"/>
      <c r="K191" s="10"/>
      <c r="L191" s="10"/>
      <c r="M191" s="10"/>
      <c r="N191" s="10"/>
      <c r="O191" s="10"/>
      <c r="P191" s="10"/>
      <c r="Q191" s="10"/>
      <c r="R191" s="10"/>
      <c r="S191" s="10"/>
      <c r="T191" s="10"/>
      <c r="U191" s="10"/>
      <c r="V191" s="10"/>
      <c r="W191" s="10"/>
      <c r="X191" s="10"/>
      <c r="Y191" s="10"/>
      <c r="Z191" s="10"/>
      <c r="AA191" s="10"/>
    </row>
    <row r="192" spans="1:27" ht="12.75" customHeight="1" x14ac:dyDescent="0.15">
      <c r="A192" s="10"/>
      <c r="B192" s="10"/>
      <c r="C192" s="10"/>
      <c r="D192" s="10"/>
      <c r="E192" s="10"/>
      <c r="F192" s="10"/>
      <c r="G192" s="10"/>
      <c r="H192" s="10"/>
      <c r="I192" s="10"/>
      <c r="J192" s="10"/>
      <c r="K192" s="10"/>
      <c r="L192" s="10"/>
      <c r="M192" s="10"/>
      <c r="N192" s="10"/>
      <c r="O192" s="10"/>
      <c r="P192" s="10"/>
      <c r="Q192" s="10"/>
      <c r="R192" s="10"/>
      <c r="S192" s="10"/>
      <c r="T192" s="10"/>
      <c r="U192" s="10"/>
      <c r="V192" s="10"/>
      <c r="W192" s="10"/>
      <c r="X192" s="10"/>
      <c r="Y192" s="10"/>
      <c r="Z192" s="10"/>
      <c r="AA192" s="10"/>
    </row>
    <row r="193" spans="1:27" ht="12.75" customHeight="1" x14ac:dyDescent="0.15">
      <c r="A193" s="10"/>
      <c r="B193" s="10"/>
      <c r="C193" s="10"/>
      <c r="D193" s="10"/>
      <c r="E193" s="10"/>
      <c r="F193" s="10"/>
      <c r="G193" s="10"/>
      <c r="H193" s="10"/>
      <c r="I193" s="10"/>
      <c r="J193" s="10"/>
      <c r="K193" s="10"/>
      <c r="L193" s="10"/>
      <c r="M193" s="10"/>
      <c r="N193" s="10"/>
      <c r="O193" s="10"/>
      <c r="P193" s="10"/>
      <c r="Q193" s="10"/>
      <c r="R193" s="10"/>
      <c r="S193" s="10"/>
      <c r="T193" s="10"/>
      <c r="U193" s="10"/>
      <c r="V193" s="10"/>
      <c r="W193" s="10"/>
      <c r="X193" s="10"/>
      <c r="Y193" s="10"/>
      <c r="Z193" s="10"/>
      <c r="AA193" s="10"/>
    </row>
    <row r="194" spans="1:27" ht="12.75" customHeight="1" x14ac:dyDescent="0.15">
      <c r="A194" s="10"/>
      <c r="B194" s="10"/>
      <c r="C194" s="10"/>
      <c r="D194" s="10"/>
      <c r="E194" s="10"/>
      <c r="F194" s="10"/>
      <c r="G194" s="10"/>
      <c r="H194" s="10"/>
      <c r="I194" s="10"/>
      <c r="J194" s="10"/>
      <c r="K194" s="10"/>
      <c r="L194" s="10"/>
      <c r="M194" s="10"/>
      <c r="N194" s="10"/>
      <c r="O194" s="10"/>
      <c r="P194" s="10"/>
      <c r="Q194" s="10"/>
      <c r="R194" s="10"/>
      <c r="S194" s="10"/>
      <c r="T194" s="10"/>
      <c r="U194" s="10"/>
      <c r="V194" s="10"/>
      <c r="W194" s="10"/>
      <c r="X194" s="10"/>
      <c r="Y194" s="10"/>
      <c r="Z194" s="10"/>
      <c r="AA194" s="10"/>
    </row>
    <row r="195" spans="1:27" ht="12.75" customHeight="1" x14ac:dyDescent="0.15">
      <c r="A195" s="10"/>
      <c r="B195" s="10"/>
      <c r="C195" s="10"/>
      <c r="D195" s="10"/>
      <c r="E195" s="10"/>
      <c r="F195" s="10"/>
      <c r="G195" s="10"/>
      <c r="H195" s="10"/>
      <c r="I195" s="10"/>
      <c r="J195" s="10"/>
      <c r="K195" s="10"/>
      <c r="L195" s="10"/>
      <c r="M195" s="10"/>
      <c r="N195" s="10"/>
      <c r="O195" s="10"/>
      <c r="P195" s="10"/>
      <c r="Q195" s="10"/>
      <c r="R195" s="10"/>
      <c r="S195" s="10"/>
      <c r="T195" s="10"/>
      <c r="U195" s="10"/>
      <c r="V195" s="10"/>
      <c r="W195" s="10"/>
      <c r="X195" s="10"/>
      <c r="Y195" s="10"/>
      <c r="Z195" s="10"/>
      <c r="AA195" s="10"/>
    </row>
    <row r="196" spans="1:27" ht="12.75" customHeight="1" x14ac:dyDescent="0.15">
      <c r="A196" s="10"/>
      <c r="B196" s="10"/>
      <c r="C196" s="10"/>
      <c r="D196" s="10"/>
      <c r="E196" s="10"/>
      <c r="F196" s="10"/>
      <c r="G196" s="10"/>
      <c r="H196" s="10"/>
      <c r="I196" s="10"/>
      <c r="J196" s="10"/>
      <c r="K196" s="10"/>
      <c r="L196" s="10"/>
      <c r="M196" s="10"/>
      <c r="N196" s="10"/>
      <c r="O196" s="10"/>
      <c r="P196" s="10"/>
      <c r="Q196" s="10"/>
      <c r="R196" s="10"/>
      <c r="S196" s="10"/>
      <c r="T196" s="10"/>
      <c r="U196" s="10"/>
      <c r="V196" s="10"/>
      <c r="W196" s="10"/>
      <c r="X196" s="10"/>
      <c r="Y196" s="10"/>
      <c r="Z196" s="10"/>
      <c r="AA196" s="10"/>
    </row>
    <row r="197" spans="1:27" ht="12.75" customHeight="1" x14ac:dyDescent="0.15">
      <c r="A197" s="10"/>
      <c r="B197" s="10"/>
      <c r="C197" s="10"/>
      <c r="D197" s="10"/>
      <c r="E197" s="10"/>
      <c r="F197" s="10"/>
      <c r="G197" s="10"/>
      <c r="H197" s="10"/>
      <c r="I197" s="10"/>
      <c r="J197" s="10"/>
      <c r="K197" s="10"/>
      <c r="L197" s="10"/>
      <c r="M197" s="10"/>
      <c r="N197" s="10"/>
      <c r="O197" s="10"/>
      <c r="P197" s="10"/>
      <c r="Q197" s="10"/>
      <c r="R197" s="10"/>
      <c r="S197" s="10"/>
      <c r="T197" s="10"/>
      <c r="U197" s="10"/>
      <c r="V197" s="10"/>
      <c r="W197" s="10"/>
      <c r="X197" s="10"/>
      <c r="Y197" s="10"/>
      <c r="Z197" s="10"/>
      <c r="AA197" s="10"/>
    </row>
    <row r="198" spans="1:27" ht="12.75" customHeight="1" x14ac:dyDescent="0.15">
      <c r="A198" s="10"/>
      <c r="B198" s="10"/>
      <c r="C198" s="10"/>
      <c r="D198" s="10"/>
      <c r="E198" s="10"/>
      <c r="F198" s="10"/>
      <c r="G198" s="10"/>
      <c r="H198" s="10"/>
      <c r="I198" s="10"/>
      <c r="J198" s="10"/>
      <c r="K198" s="10"/>
      <c r="L198" s="10"/>
      <c r="M198" s="10"/>
      <c r="N198" s="10"/>
      <c r="O198" s="10"/>
      <c r="P198" s="10"/>
      <c r="Q198" s="10"/>
      <c r="R198" s="10"/>
      <c r="S198" s="10"/>
      <c r="T198" s="10"/>
      <c r="U198" s="10"/>
      <c r="V198" s="10"/>
      <c r="W198" s="10"/>
      <c r="X198" s="10"/>
      <c r="Y198" s="10"/>
      <c r="Z198" s="10"/>
      <c r="AA198" s="10"/>
    </row>
    <row r="199" spans="1:27" ht="12.75" customHeight="1" x14ac:dyDescent="0.15">
      <c r="A199" s="10"/>
      <c r="B199" s="10"/>
      <c r="C199" s="10"/>
      <c r="D199" s="10"/>
      <c r="E199" s="10"/>
      <c r="F199" s="10"/>
      <c r="G199" s="10"/>
      <c r="H199" s="10"/>
      <c r="I199" s="10"/>
      <c r="J199" s="10"/>
      <c r="K199" s="10"/>
      <c r="L199" s="10"/>
      <c r="M199" s="10"/>
      <c r="N199" s="10"/>
      <c r="O199" s="10"/>
      <c r="P199" s="10"/>
      <c r="Q199" s="10"/>
      <c r="R199" s="10"/>
      <c r="S199" s="10"/>
      <c r="T199" s="10"/>
      <c r="U199" s="10"/>
      <c r="V199" s="10"/>
      <c r="W199" s="10"/>
      <c r="X199" s="10"/>
      <c r="Y199" s="10"/>
      <c r="Z199" s="10"/>
      <c r="AA199" s="10"/>
    </row>
    <row r="200" spans="1:27" ht="12.75" customHeight="1" x14ac:dyDescent="0.15">
      <c r="A200" s="10"/>
      <c r="B200" s="10"/>
      <c r="C200" s="10"/>
      <c r="D200" s="10"/>
      <c r="E200" s="10"/>
      <c r="F200" s="10"/>
      <c r="G200" s="10"/>
      <c r="H200" s="10"/>
      <c r="I200" s="10"/>
      <c r="J200" s="10"/>
      <c r="K200" s="10"/>
      <c r="L200" s="10"/>
      <c r="M200" s="10"/>
      <c r="N200" s="10"/>
      <c r="O200" s="10"/>
      <c r="P200" s="10"/>
      <c r="Q200" s="10"/>
      <c r="R200" s="10"/>
      <c r="S200" s="10"/>
      <c r="T200" s="10"/>
      <c r="U200" s="10"/>
      <c r="V200" s="10"/>
      <c r="W200" s="10"/>
      <c r="X200" s="10"/>
      <c r="Y200" s="10"/>
      <c r="Z200" s="10"/>
      <c r="AA200" s="10"/>
    </row>
    <row r="201" spans="1:27" ht="12.75" customHeight="1" x14ac:dyDescent="0.15">
      <c r="A201" s="10"/>
      <c r="B201" s="10"/>
      <c r="C201" s="10"/>
      <c r="D201" s="10"/>
      <c r="E201" s="10"/>
      <c r="F201" s="10"/>
      <c r="G201" s="10"/>
      <c r="H201" s="10"/>
      <c r="I201" s="10"/>
      <c r="J201" s="10"/>
      <c r="K201" s="10"/>
      <c r="L201" s="10"/>
      <c r="M201" s="10"/>
      <c r="N201" s="10"/>
      <c r="O201" s="10"/>
      <c r="P201" s="10"/>
      <c r="Q201" s="10"/>
      <c r="R201" s="10"/>
      <c r="S201" s="10"/>
      <c r="T201" s="10"/>
      <c r="U201" s="10"/>
      <c r="V201" s="10"/>
      <c r="W201" s="10"/>
      <c r="X201" s="10"/>
      <c r="Y201" s="10"/>
      <c r="Z201" s="10"/>
      <c r="AA201" s="10"/>
    </row>
    <row r="202" spans="1:27" ht="12.75" customHeight="1" x14ac:dyDescent="0.15">
      <c r="A202" s="10"/>
      <c r="B202" s="10"/>
      <c r="C202" s="10"/>
      <c r="D202" s="10"/>
      <c r="E202" s="10"/>
      <c r="F202" s="10"/>
      <c r="G202" s="10"/>
      <c r="H202" s="10"/>
      <c r="I202" s="10"/>
      <c r="J202" s="10"/>
      <c r="K202" s="10"/>
      <c r="L202" s="10"/>
      <c r="M202" s="10"/>
      <c r="N202" s="10"/>
      <c r="O202" s="10"/>
      <c r="P202" s="10"/>
      <c r="Q202" s="10"/>
      <c r="R202" s="10"/>
      <c r="S202" s="10"/>
      <c r="T202" s="10"/>
      <c r="U202" s="10"/>
      <c r="V202" s="10"/>
      <c r="W202" s="10"/>
      <c r="X202" s="10"/>
      <c r="Y202" s="10"/>
      <c r="Z202" s="10"/>
      <c r="AA202" s="10"/>
    </row>
    <row r="203" spans="1:27" ht="12.75" customHeight="1" x14ac:dyDescent="0.15">
      <c r="A203" s="10"/>
      <c r="B203" s="10"/>
      <c r="C203" s="10"/>
      <c r="D203" s="10"/>
      <c r="E203" s="10"/>
      <c r="F203" s="10"/>
      <c r="G203" s="10"/>
      <c r="H203" s="10"/>
      <c r="I203" s="10"/>
      <c r="J203" s="10"/>
      <c r="K203" s="10"/>
      <c r="L203" s="10"/>
      <c r="M203" s="10"/>
      <c r="N203" s="10"/>
      <c r="O203" s="10"/>
      <c r="P203" s="10"/>
      <c r="Q203" s="10"/>
      <c r="R203" s="10"/>
      <c r="S203" s="10"/>
      <c r="T203" s="10"/>
      <c r="U203" s="10"/>
      <c r="V203" s="10"/>
      <c r="W203" s="10"/>
      <c r="X203" s="10"/>
      <c r="Y203" s="10"/>
      <c r="Z203" s="10"/>
      <c r="AA203" s="10"/>
    </row>
    <row r="204" spans="1:27" ht="12.75" customHeight="1" x14ac:dyDescent="0.15">
      <c r="A204" s="10"/>
      <c r="B204" s="10"/>
      <c r="C204" s="10"/>
      <c r="D204" s="10"/>
      <c r="E204" s="10"/>
      <c r="F204" s="10"/>
      <c r="G204" s="10"/>
      <c r="H204" s="10"/>
      <c r="I204" s="10"/>
      <c r="J204" s="10"/>
      <c r="K204" s="10"/>
      <c r="L204" s="10"/>
      <c r="M204" s="10"/>
      <c r="N204" s="10"/>
      <c r="O204" s="10"/>
      <c r="P204" s="10"/>
      <c r="Q204" s="10"/>
      <c r="R204" s="10"/>
      <c r="S204" s="10"/>
      <c r="T204" s="10"/>
      <c r="U204" s="10"/>
      <c r="V204" s="10"/>
      <c r="W204" s="10"/>
      <c r="X204" s="10"/>
      <c r="Y204" s="10"/>
      <c r="Z204" s="10"/>
      <c r="AA204" s="10"/>
    </row>
    <row r="205" spans="1:27" ht="12.75" customHeight="1" x14ac:dyDescent="0.15">
      <c r="A205" s="10"/>
      <c r="B205" s="10"/>
      <c r="C205" s="10"/>
      <c r="D205" s="10"/>
      <c r="E205" s="10"/>
      <c r="F205" s="10"/>
      <c r="G205" s="10"/>
      <c r="H205" s="10"/>
      <c r="I205" s="10"/>
      <c r="J205" s="10"/>
      <c r="K205" s="10"/>
      <c r="L205" s="10"/>
      <c r="M205" s="10"/>
      <c r="N205" s="10"/>
      <c r="O205" s="10"/>
      <c r="P205" s="10"/>
      <c r="Q205" s="10"/>
      <c r="R205" s="10"/>
      <c r="S205" s="10"/>
      <c r="T205" s="10"/>
      <c r="U205" s="10"/>
      <c r="V205" s="10"/>
      <c r="W205" s="10"/>
      <c r="X205" s="10"/>
      <c r="Y205" s="10"/>
      <c r="Z205" s="10"/>
      <c r="AA205" s="10"/>
    </row>
    <row r="206" spans="1:27" ht="12.75" customHeight="1" x14ac:dyDescent="0.15">
      <c r="A206" s="10"/>
      <c r="B206" s="10"/>
      <c r="C206" s="10"/>
      <c r="D206" s="10"/>
      <c r="E206" s="10"/>
      <c r="F206" s="10"/>
      <c r="G206" s="10"/>
      <c r="H206" s="10"/>
      <c r="I206" s="10"/>
      <c r="J206" s="10"/>
      <c r="K206" s="10"/>
      <c r="L206" s="10"/>
      <c r="M206" s="10"/>
      <c r="N206" s="10"/>
      <c r="O206" s="10"/>
      <c r="P206" s="10"/>
      <c r="Q206" s="10"/>
      <c r="R206" s="10"/>
      <c r="S206" s="10"/>
      <c r="T206" s="10"/>
      <c r="U206" s="10"/>
      <c r="V206" s="10"/>
      <c r="W206" s="10"/>
      <c r="X206" s="10"/>
      <c r="Y206" s="10"/>
      <c r="Z206" s="10"/>
      <c r="AA206" s="10"/>
    </row>
    <row r="207" spans="1:27" ht="12.75" customHeight="1" x14ac:dyDescent="0.15">
      <c r="A207" s="10"/>
      <c r="B207" s="10"/>
      <c r="C207" s="10"/>
      <c r="D207" s="10"/>
      <c r="E207" s="10"/>
      <c r="F207" s="10"/>
      <c r="G207" s="10"/>
      <c r="H207" s="10"/>
      <c r="I207" s="10"/>
      <c r="J207" s="10"/>
      <c r="K207" s="10"/>
      <c r="L207" s="10"/>
      <c r="M207" s="10"/>
      <c r="N207" s="10"/>
      <c r="O207" s="10"/>
      <c r="P207" s="10"/>
      <c r="Q207" s="10"/>
      <c r="R207" s="10"/>
      <c r="S207" s="10"/>
      <c r="T207" s="10"/>
      <c r="U207" s="10"/>
      <c r="V207" s="10"/>
      <c r="W207" s="10"/>
      <c r="X207" s="10"/>
      <c r="Y207" s="10"/>
      <c r="Z207" s="10"/>
      <c r="AA207" s="10"/>
    </row>
    <row r="208" spans="1:27" ht="12.75" customHeight="1" x14ac:dyDescent="0.15">
      <c r="A208" s="10"/>
      <c r="B208" s="10"/>
      <c r="C208" s="10"/>
      <c r="D208" s="10"/>
      <c r="E208" s="10"/>
      <c r="F208" s="10"/>
      <c r="G208" s="10"/>
      <c r="H208" s="10"/>
      <c r="I208" s="10"/>
      <c r="J208" s="10"/>
      <c r="K208" s="10"/>
      <c r="L208" s="10"/>
      <c r="M208" s="10"/>
      <c r="N208" s="10"/>
      <c r="O208" s="10"/>
      <c r="P208" s="10"/>
      <c r="Q208" s="10"/>
      <c r="R208" s="10"/>
      <c r="S208" s="10"/>
      <c r="T208" s="10"/>
      <c r="U208" s="10"/>
      <c r="V208" s="10"/>
      <c r="W208" s="10"/>
      <c r="X208" s="10"/>
      <c r="Y208" s="10"/>
      <c r="Z208" s="10"/>
      <c r="AA208" s="10"/>
    </row>
    <row r="209" spans="1:27" ht="12.75" customHeight="1" x14ac:dyDescent="0.15">
      <c r="A209" s="10"/>
      <c r="B209" s="10"/>
      <c r="C209" s="10"/>
      <c r="D209" s="10"/>
      <c r="E209" s="10"/>
      <c r="F209" s="10"/>
      <c r="G209" s="10"/>
      <c r="H209" s="10"/>
      <c r="I209" s="10"/>
      <c r="J209" s="10"/>
      <c r="K209" s="10"/>
      <c r="L209" s="10"/>
      <c r="M209" s="10"/>
      <c r="N209" s="10"/>
      <c r="O209" s="10"/>
      <c r="P209" s="10"/>
      <c r="Q209" s="10"/>
      <c r="R209" s="10"/>
      <c r="S209" s="10"/>
      <c r="T209" s="10"/>
      <c r="U209" s="10"/>
      <c r="V209" s="10"/>
      <c r="W209" s="10"/>
      <c r="X209" s="10"/>
      <c r="Y209" s="10"/>
      <c r="Z209" s="10"/>
      <c r="AA209" s="10"/>
    </row>
    <row r="210" spans="1:27" ht="12.75" customHeight="1" x14ac:dyDescent="0.15">
      <c r="A210" s="10"/>
      <c r="B210" s="10"/>
      <c r="C210" s="10"/>
      <c r="D210" s="10"/>
      <c r="E210" s="10"/>
      <c r="F210" s="10"/>
      <c r="G210" s="10"/>
      <c r="H210" s="10"/>
      <c r="I210" s="10"/>
      <c r="J210" s="10"/>
      <c r="K210" s="10"/>
      <c r="L210" s="10"/>
      <c r="M210" s="10"/>
      <c r="N210" s="10"/>
      <c r="O210" s="10"/>
      <c r="P210" s="10"/>
      <c r="Q210" s="10"/>
      <c r="R210" s="10"/>
      <c r="S210" s="10"/>
      <c r="T210" s="10"/>
      <c r="U210" s="10"/>
      <c r="V210" s="10"/>
      <c r="W210" s="10"/>
      <c r="X210" s="10"/>
      <c r="Y210" s="10"/>
      <c r="Z210" s="10"/>
      <c r="AA210" s="10"/>
    </row>
    <row r="211" spans="1:27" ht="12.75" customHeight="1" x14ac:dyDescent="0.15">
      <c r="A211" s="10"/>
      <c r="B211" s="10"/>
      <c r="C211" s="10"/>
      <c r="D211" s="10"/>
      <c r="E211" s="10"/>
      <c r="F211" s="10"/>
      <c r="G211" s="10"/>
      <c r="H211" s="10"/>
      <c r="I211" s="10"/>
      <c r="J211" s="10"/>
      <c r="K211" s="10"/>
      <c r="L211" s="10"/>
      <c r="M211" s="10"/>
      <c r="N211" s="10"/>
      <c r="O211" s="10"/>
      <c r="P211" s="10"/>
      <c r="Q211" s="10"/>
      <c r="R211" s="10"/>
      <c r="S211" s="10"/>
      <c r="T211" s="10"/>
      <c r="U211" s="10"/>
      <c r="V211" s="10"/>
      <c r="W211" s="10"/>
      <c r="X211" s="10"/>
      <c r="Y211" s="10"/>
      <c r="Z211" s="10"/>
      <c r="AA211" s="10"/>
    </row>
    <row r="212" spans="1:27" ht="12.75" customHeight="1" x14ac:dyDescent="0.15">
      <c r="A212" s="10"/>
      <c r="B212" s="10"/>
      <c r="C212" s="10"/>
      <c r="D212" s="10"/>
      <c r="E212" s="10"/>
      <c r="F212" s="10"/>
      <c r="G212" s="10"/>
      <c r="H212" s="10"/>
      <c r="I212" s="10"/>
      <c r="J212" s="10"/>
      <c r="K212" s="10"/>
      <c r="L212" s="10"/>
      <c r="M212" s="10"/>
      <c r="N212" s="10"/>
      <c r="O212" s="10"/>
      <c r="P212" s="10"/>
      <c r="Q212" s="10"/>
      <c r="R212" s="10"/>
      <c r="S212" s="10"/>
      <c r="T212" s="10"/>
      <c r="U212" s="10"/>
      <c r="V212" s="10"/>
      <c r="W212" s="10"/>
      <c r="X212" s="10"/>
      <c r="Y212" s="10"/>
      <c r="Z212" s="10"/>
      <c r="AA212" s="10"/>
    </row>
    <row r="213" spans="1:27" ht="12.75" customHeight="1" x14ac:dyDescent="0.15">
      <c r="A213" s="10"/>
      <c r="B213" s="10"/>
      <c r="C213" s="10"/>
      <c r="D213" s="10"/>
      <c r="E213" s="10"/>
      <c r="F213" s="10"/>
      <c r="G213" s="10"/>
      <c r="H213" s="10"/>
      <c r="I213" s="10"/>
      <c r="J213" s="10"/>
      <c r="K213" s="10"/>
      <c r="L213" s="10"/>
      <c r="M213" s="10"/>
      <c r="N213" s="10"/>
      <c r="O213" s="10"/>
      <c r="P213" s="10"/>
      <c r="Q213" s="10"/>
      <c r="R213" s="10"/>
      <c r="S213" s="10"/>
      <c r="T213" s="10"/>
      <c r="U213" s="10"/>
      <c r="V213" s="10"/>
      <c r="W213" s="10"/>
      <c r="X213" s="10"/>
      <c r="Y213" s="10"/>
      <c r="Z213" s="10"/>
      <c r="AA213" s="10"/>
    </row>
    <row r="214" spans="1:27" ht="12.75" customHeight="1" x14ac:dyDescent="0.15">
      <c r="A214" s="10"/>
      <c r="B214" s="10"/>
      <c r="C214" s="10"/>
      <c r="D214" s="10"/>
      <c r="E214" s="10"/>
      <c r="F214" s="10"/>
      <c r="G214" s="10"/>
      <c r="H214" s="10"/>
      <c r="I214" s="10"/>
      <c r="J214" s="10"/>
      <c r="K214" s="10"/>
      <c r="L214" s="10"/>
      <c r="M214" s="10"/>
      <c r="N214" s="10"/>
      <c r="O214" s="10"/>
      <c r="P214" s="10"/>
      <c r="Q214" s="10"/>
      <c r="R214" s="10"/>
      <c r="S214" s="10"/>
      <c r="T214" s="10"/>
      <c r="U214" s="10"/>
      <c r="V214" s="10"/>
      <c r="W214" s="10"/>
      <c r="X214" s="10"/>
      <c r="Y214" s="10"/>
      <c r="Z214" s="10"/>
      <c r="AA214" s="10"/>
    </row>
    <row r="215" spans="1:27" ht="12.75" customHeight="1" x14ac:dyDescent="0.15">
      <c r="A215" s="10"/>
      <c r="B215" s="10"/>
      <c r="C215" s="10"/>
      <c r="D215" s="10"/>
      <c r="E215" s="10"/>
      <c r="F215" s="10"/>
      <c r="G215" s="10"/>
      <c r="H215" s="10"/>
      <c r="I215" s="10"/>
      <c r="J215" s="10"/>
      <c r="K215" s="10"/>
      <c r="L215" s="10"/>
      <c r="M215" s="10"/>
      <c r="N215" s="10"/>
      <c r="O215" s="10"/>
      <c r="P215" s="10"/>
      <c r="Q215" s="10"/>
      <c r="R215" s="10"/>
      <c r="S215" s="10"/>
      <c r="T215" s="10"/>
      <c r="U215" s="10"/>
      <c r="V215" s="10"/>
      <c r="W215" s="10"/>
      <c r="X215" s="10"/>
      <c r="Y215" s="10"/>
      <c r="Z215" s="10"/>
      <c r="AA215" s="10"/>
    </row>
    <row r="216" spans="1:27" ht="12.75" customHeight="1" x14ac:dyDescent="0.15">
      <c r="A216" s="10"/>
      <c r="B216" s="10"/>
      <c r="C216" s="10"/>
      <c r="D216" s="10"/>
      <c r="E216" s="10"/>
      <c r="F216" s="10"/>
      <c r="G216" s="10"/>
      <c r="H216" s="10"/>
      <c r="I216" s="10"/>
      <c r="J216" s="10"/>
      <c r="K216" s="10"/>
      <c r="L216" s="10"/>
      <c r="M216" s="10"/>
      <c r="N216" s="10"/>
      <c r="O216" s="10"/>
      <c r="P216" s="10"/>
      <c r="Q216" s="10"/>
      <c r="R216" s="10"/>
      <c r="S216" s="10"/>
      <c r="T216" s="10"/>
      <c r="U216" s="10"/>
      <c r="V216" s="10"/>
      <c r="W216" s="10"/>
      <c r="X216" s="10"/>
      <c r="Y216" s="10"/>
      <c r="Z216" s="10"/>
      <c r="AA216" s="10"/>
    </row>
    <row r="217" spans="1:27" ht="12.75" customHeight="1" x14ac:dyDescent="0.15">
      <c r="A217" s="10"/>
      <c r="B217" s="10"/>
      <c r="C217" s="10"/>
      <c r="D217" s="10"/>
      <c r="E217" s="10"/>
      <c r="F217" s="10"/>
      <c r="G217" s="10"/>
      <c r="H217" s="10"/>
      <c r="I217" s="10"/>
      <c r="J217" s="10"/>
      <c r="K217" s="10"/>
      <c r="L217" s="10"/>
      <c r="M217" s="10"/>
      <c r="N217" s="10"/>
      <c r="O217" s="10"/>
      <c r="P217" s="10"/>
      <c r="Q217" s="10"/>
      <c r="R217" s="10"/>
      <c r="S217" s="10"/>
      <c r="T217" s="10"/>
      <c r="U217" s="10"/>
      <c r="V217" s="10"/>
      <c r="W217" s="10"/>
      <c r="X217" s="10"/>
      <c r="Y217" s="10"/>
      <c r="Z217" s="10"/>
      <c r="AA217" s="10"/>
    </row>
    <row r="218" spans="1:27" ht="12.75" customHeight="1" x14ac:dyDescent="0.15">
      <c r="A218" s="10"/>
      <c r="B218" s="10"/>
      <c r="C218" s="10"/>
      <c r="D218" s="10"/>
      <c r="E218" s="10"/>
      <c r="F218" s="10"/>
      <c r="G218" s="10"/>
      <c r="H218" s="10"/>
      <c r="I218" s="10"/>
      <c r="J218" s="10"/>
      <c r="K218" s="10"/>
      <c r="L218" s="10"/>
      <c r="M218" s="10"/>
      <c r="N218" s="10"/>
      <c r="O218" s="10"/>
      <c r="P218" s="10"/>
      <c r="Q218" s="10"/>
      <c r="R218" s="10"/>
      <c r="S218" s="10"/>
      <c r="T218" s="10"/>
      <c r="U218" s="10"/>
      <c r="V218" s="10"/>
      <c r="W218" s="10"/>
      <c r="X218" s="10"/>
      <c r="Y218" s="10"/>
      <c r="Z218" s="10"/>
      <c r="AA218" s="10"/>
    </row>
    <row r="219" spans="1:27" ht="12.75" customHeight="1" x14ac:dyDescent="0.15">
      <c r="A219" s="10"/>
      <c r="B219" s="10"/>
      <c r="C219" s="10"/>
      <c r="D219" s="10"/>
      <c r="E219" s="10"/>
      <c r="F219" s="10"/>
      <c r="G219" s="10"/>
      <c r="H219" s="10"/>
      <c r="I219" s="10"/>
      <c r="J219" s="10"/>
      <c r="K219" s="10"/>
      <c r="L219" s="10"/>
      <c r="M219" s="10"/>
      <c r="N219" s="10"/>
      <c r="O219" s="10"/>
      <c r="P219" s="10"/>
      <c r="Q219" s="10"/>
      <c r="R219" s="10"/>
      <c r="S219" s="10"/>
      <c r="T219" s="10"/>
      <c r="U219" s="10"/>
      <c r="V219" s="10"/>
      <c r="W219" s="10"/>
      <c r="X219" s="10"/>
      <c r="Y219" s="10"/>
      <c r="Z219" s="10"/>
      <c r="AA219" s="10"/>
    </row>
    <row r="220" spans="1:27" ht="12.75" customHeight="1" x14ac:dyDescent="0.15">
      <c r="A220" s="10"/>
      <c r="B220" s="10"/>
      <c r="C220" s="10"/>
      <c r="D220" s="10"/>
      <c r="E220" s="10"/>
      <c r="F220" s="10"/>
      <c r="G220" s="10"/>
      <c r="H220" s="10"/>
      <c r="I220" s="10"/>
      <c r="J220" s="10"/>
      <c r="K220" s="10"/>
      <c r="L220" s="10"/>
      <c r="M220" s="10"/>
      <c r="N220" s="10"/>
      <c r="O220" s="10"/>
      <c r="P220" s="10"/>
      <c r="Q220" s="10"/>
      <c r="R220" s="10"/>
      <c r="S220" s="10"/>
      <c r="T220" s="10"/>
      <c r="U220" s="10"/>
      <c r="V220" s="10"/>
      <c r="W220" s="10"/>
      <c r="X220" s="10"/>
      <c r="Y220" s="10"/>
      <c r="Z220" s="10"/>
      <c r="AA220" s="10"/>
    </row>
    <row r="221" spans="1:27" ht="12.75" customHeight="1" x14ac:dyDescent="0.15">
      <c r="A221" s="10"/>
      <c r="B221" s="10"/>
      <c r="C221" s="10"/>
      <c r="D221" s="10"/>
      <c r="E221" s="10"/>
      <c r="F221" s="10"/>
      <c r="G221" s="10"/>
      <c r="H221" s="10"/>
      <c r="I221" s="10"/>
      <c r="J221" s="10"/>
      <c r="K221" s="10"/>
      <c r="L221" s="10"/>
      <c r="M221" s="10"/>
      <c r="N221" s="10"/>
      <c r="O221" s="10"/>
      <c r="P221" s="10"/>
      <c r="Q221" s="10"/>
      <c r="R221" s="10"/>
      <c r="S221" s="10"/>
      <c r="T221" s="10"/>
      <c r="U221" s="10"/>
      <c r="V221" s="10"/>
      <c r="W221" s="10"/>
      <c r="X221" s="10"/>
      <c r="Y221" s="10"/>
      <c r="Z221" s="10"/>
      <c r="AA221" s="10"/>
    </row>
    <row r="222" spans="1:27" ht="12.75" customHeight="1" x14ac:dyDescent="0.15">
      <c r="A222" s="10"/>
      <c r="B222" s="10"/>
      <c r="C222" s="10"/>
      <c r="D222" s="10"/>
      <c r="E222" s="10"/>
      <c r="F222" s="10"/>
      <c r="G222" s="10"/>
      <c r="H222" s="10"/>
      <c r="I222" s="10"/>
      <c r="J222" s="10"/>
      <c r="K222" s="10"/>
      <c r="L222" s="10"/>
      <c r="M222" s="10"/>
      <c r="N222" s="10"/>
      <c r="O222" s="10"/>
      <c r="P222" s="10"/>
      <c r="Q222" s="10"/>
      <c r="R222" s="10"/>
      <c r="S222" s="10"/>
      <c r="T222" s="10"/>
      <c r="U222" s="10"/>
      <c r="V222" s="10"/>
      <c r="W222" s="10"/>
      <c r="X222" s="10"/>
      <c r="Y222" s="10"/>
      <c r="Z222" s="10"/>
      <c r="AA222" s="10"/>
    </row>
    <row r="223" spans="1:27" ht="12.75" customHeight="1" x14ac:dyDescent="0.15">
      <c r="A223" s="10"/>
      <c r="B223" s="10"/>
      <c r="C223" s="10"/>
      <c r="D223" s="10"/>
      <c r="E223" s="10"/>
      <c r="F223" s="10"/>
      <c r="G223" s="10"/>
      <c r="H223" s="10"/>
      <c r="I223" s="10"/>
      <c r="J223" s="10"/>
      <c r="K223" s="10"/>
      <c r="L223" s="10"/>
      <c r="M223" s="10"/>
      <c r="N223" s="10"/>
      <c r="O223" s="10"/>
      <c r="P223" s="10"/>
      <c r="Q223" s="10"/>
      <c r="R223" s="10"/>
      <c r="S223" s="10"/>
      <c r="T223" s="10"/>
      <c r="U223" s="10"/>
      <c r="V223" s="10"/>
      <c r="W223" s="10"/>
      <c r="X223" s="10"/>
      <c r="Y223" s="10"/>
      <c r="Z223" s="10"/>
      <c r="AA223" s="10"/>
    </row>
    <row r="224" spans="1:27" ht="12.75" customHeight="1" x14ac:dyDescent="0.15">
      <c r="A224" s="10"/>
      <c r="B224" s="10"/>
      <c r="C224" s="10"/>
      <c r="D224" s="10"/>
      <c r="E224" s="10"/>
      <c r="F224" s="10"/>
      <c r="G224" s="10"/>
      <c r="H224" s="10"/>
      <c r="I224" s="10"/>
      <c r="J224" s="10"/>
      <c r="K224" s="10"/>
      <c r="L224" s="10"/>
      <c r="M224" s="10"/>
      <c r="N224" s="10"/>
      <c r="O224" s="10"/>
      <c r="P224" s="10"/>
      <c r="Q224" s="10"/>
      <c r="R224" s="10"/>
      <c r="S224" s="10"/>
      <c r="T224" s="10"/>
      <c r="U224" s="10"/>
      <c r="V224" s="10"/>
      <c r="W224" s="10"/>
      <c r="X224" s="10"/>
      <c r="Y224" s="10"/>
      <c r="Z224" s="10"/>
      <c r="AA224" s="10"/>
    </row>
    <row r="225" spans="1:27" ht="12.75" customHeight="1" x14ac:dyDescent="0.15">
      <c r="A225" s="10"/>
      <c r="B225" s="10"/>
      <c r="C225" s="10"/>
      <c r="D225" s="10"/>
      <c r="E225" s="10"/>
      <c r="F225" s="10"/>
      <c r="G225" s="10"/>
      <c r="H225" s="10"/>
      <c r="I225" s="10"/>
      <c r="J225" s="10"/>
      <c r="K225" s="10"/>
      <c r="L225" s="10"/>
      <c r="M225" s="10"/>
      <c r="N225" s="10"/>
      <c r="O225" s="10"/>
      <c r="P225" s="10"/>
      <c r="Q225" s="10"/>
      <c r="R225" s="10"/>
      <c r="S225" s="10"/>
      <c r="T225" s="10"/>
      <c r="U225" s="10"/>
      <c r="V225" s="10"/>
      <c r="W225" s="10"/>
      <c r="X225" s="10"/>
      <c r="Y225" s="10"/>
      <c r="Z225" s="10"/>
      <c r="AA225" s="10"/>
    </row>
    <row r="226" spans="1:27" ht="12.75" customHeight="1" x14ac:dyDescent="0.15">
      <c r="A226" s="10"/>
      <c r="B226" s="10"/>
      <c r="C226" s="10"/>
      <c r="D226" s="10"/>
      <c r="E226" s="10"/>
      <c r="F226" s="10"/>
      <c r="G226" s="10"/>
      <c r="H226" s="10"/>
      <c r="I226" s="10"/>
      <c r="J226" s="10"/>
      <c r="K226" s="10"/>
      <c r="L226" s="10"/>
      <c r="M226" s="10"/>
      <c r="N226" s="10"/>
      <c r="O226" s="10"/>
      <c r="P226" s="10"/>
      <c r="Q226" s="10"/>
      <c r="R226" s="10"/>
      <c r="S226" s="10"/>
      <c r="T226" s="10"/>
      <c r="U226" s="10"/>
      <c r="V226" s="10"/>
      <c r="W226" s="10"/>
      <c r="X226" s="10"/>
      <c r="Y226" s="10"/>
      <c r="Z226" s="10"/>
      <c r="AA226" s="10"/>
    </row>
    <row r="227" spans="1:27" ht="12.75" customHeight="1" x14ac:dyDescent="0.15">
      <c r="A227" s="10"/>
      <c r="B227" s="10"/>
      <c r="C227" s="10"/>
      <c r="D227" s="10"/>
      <c r="E227" s="10"/>
      <c r="F227" s="10"/>
      <c r="G227" s="10"/>
      <c r="H227" s="10"/>
      <c r="I227" s="10"/>
      <c r="J227" s="10"/>
      <c r="K227" s="10"/>
      <c r="L227" s="10"/>
      <c r="M227" s="10"/>
      <c r="N227" s="10"/>
      <c r="O227" s="10"/>
      <c r="P227" s="10"/>
      <c r="Q227" s="10"/>
      <c r="R227" s="10"/>
      <c r="S227" s="10"/>
      <c r="T227" s="10"/>
      <c r="U227" s="10"/>
      <c r="V227" s="10"/>
      <c r="W227" s="10"/>
      <c r="X227" s="10"/>
      <c r="Y227" s="10"/>
      <c r="Z227" s="10"/>
      <c r="AA227" s="10"/>
    </row>
    <row r="228" spans="1:27" ht="12.75" customHeight="1" x14ac:dyDescent="0.15">
      <c r="A228" s="10"/>
      <c r="B228" s="10"/>
      <c r="C228" s="10"/>
      <c r="D228" s="10"/>
      <c r="E228" s="10"/>
      <c r="F228" s="10"/>
      <c r="G228" s="10"/>
      <c r="H228" s="10"/>
      <c r="I228" s="10"/>
      <c r="J228" s="10"/>
      <c r="K228" s="10"/>
      <c r="L228" s="10"/>
      <c r="M228" s="10"/>
      <c r="N228" s="10"/>
      <c r="O228" s="10"/>
      <c r="P228" s="10"/>
      <c r="Q228" s="10"/>
      <c r="R228" s="10"/>
      <c r="S228" s="10"/>
      <c r="T228" s="10"/>
      <c r="U228" s="10"/>
      <c r="V228" s="10"/>
      <c r="W228" s="10"/>
      <c r="X228" s="10"/>
      <c r="Y228" s="10"/>
      <c r="Z228" s="10"/>
      <c r="AA228" s="10"/>
    </row>
    <row r="229" spans="1:27" ht="12.75" customHeight="1" x14ac:dyDescent="0.15">
      <c r="A229" s="10"/>
      <c r="B229" s="10"/>
      <c r="C229" s="10"/>
      <c r="D229" s="10"/>
      <c r="E229" s="10"/>
      <c r="F229" s="10"/>
      <c r="G229" s="10"/>
      <c r="H229" s="10"/>
      <c r="I229" s="10"/>
      <c r="J229" s="10"/>
      <c r="K229" s="10"/>
      <c r="L229" s="10"/>
      <c r="M229" s="10"/>
      <c r="N229" s="10"/>
      <c r="O229" s="10"/>
      <c r="P229" s="10"/>
      <c r="Q229" s="10"/>
      <c r="R229" s="10"/>
      <c r="S229" s="10"/>
      <c r="T229" s="10"/>
      <c r="U229" s="10"/>
      <c r="V229" s="10"/>
      <c r="W229" s="10"/>
      <c r="X229" s="10"/>
      <c r="Y229" s="10"/>
      <c r="Z229" s="10"/>
      <c r="AA229" s="10"/>
    </row>
    <row r="230" spans="1:27" ht="12.75" customHeight="1" x14ac:dyDescent="0.15">
      <c r="A230" s="10"/>
      <c r="B230" s="10"/>
      <c r="C230" s="10"/>
      <c r="D230" s="10"/>
      <c r="E230" s="10"/>
      <c r="F230" s="10"/>
      <c r="G230" s="10"/>
      <c r="H230" s="10"/>
      <c r="I230" s="10"/>
      <c r="J230" s="10"/>
      <c r="K230" s="10"/>
      <c r="L230" s="10"/>
      <c r="M230" s="10"/>
      <c r="N230" s="10"/>
      <c r="O230" s="10"/>
      <c r="P230" s="10"/>
      <c r="Q230" s="10"/>
      <c r="R230" s="10"/>
      <c r="S230" s="10"/>
      <c r="T230" s="10"/>
      <c r="U230" s="10"/>
      <c r="V230" s="10"/>
      <c r="W230" s="10"/>
      <c r="X230" s="10"/>
      <c r="Y230" s="10"/>
      <c r="Z230" s="10"/>
      <c r="AA230" s="10"/>
    </row>
    <row r="231" spans="1:27" ht="12.75" customHeight="1" x14ac:dyDescent="0.15">
      <c r="A231" s="10"/>
      <c r="B231" s="10"/>
      <c r="C231" s="10"/>
      <c r="D231" s="10"/>
      <c r="E231" s="10"/>
      <c r="F231" s="10"/>
      <c r="G231" s="10"/>
      <c r="H231" s="10"/>
      <c r="I231" s="10"/>
      <c r="J231" s="10"/>
      <c r="K231" s="10"/>
      <c r="L231" s="10"/>
      <c r="M231" s="10"/>
      <c r="N231" s="10"/>
      <c r="O231" s="10"/>
      <c r="P231" s="10"/>
      <c r="Q231" s="10"/>
      <c r="R231" s="10"/>
      <c r="S231" s="10"/>
      <c r="T231" s="10"/>
      <c r="U231" s="10"/>
      <c r="V231" s="10"/>
      <c r="W231" s="10"/>
      <c r="X231" s="10"/>
      <c r="Y231" s="10"/>
      <c r="Z231" s="10"/>
      <c r="AA231" s="10"/>
    </row>
    <row r="232" spans="1:27" ht="12.75" customHeight="1" x14ac:dyDescent="0.15">
      <c r="A232" s="10"/>
      <c r="B232" s="10"/>
      <c r="C232" s="10"/>
      <c r="D232" s="10"/>
      <c r="E232" s="10"/>
      <c r="F232" s="10"/>
      <c r="G232" s="10"/>
      <c r="H232" s="10"/>
      <c r="I232" s="10"/>
      <c r="J232" s="10"/>
      <c r="K232" s="10"/>
      <c r="L232" s="10"/>
      <c r="M232" s="10"/>
      <c r="N232" s="10"/>
      <c r="O232" s="10"/>
      <c r="P232" s="10"/>
      <c r="Q232" s="10"/>
      <c r="R232" s="10"/>
      <c r="S232" s="10"/>
      <c r="T232" s="10"/>
      <c r="U232" s="10"/>
      <c r="V232" s="10"/>
      <c r="W232" s="10"/>
      <c r="X232" s="10"/>
      <c r="Y232" s="10"/>
      <c r="Z232" s="10"/>
      <c r="AA232" s="10"/>
    </row>
    <row r="233" spans="1:27" ht="12.75" customHeight="1" x14ac:dyDescent="0.15">
      <c r="A233" s="10"/>
      <c r="B233" s="10"/>
      <c r="C233" s="10"/>
      <c r="D233" s="10"/>
      <c r="E233" s="10"/>
      <c r="F233" s="10"/>
      <c r="G233" s="10"/>
      <c r="H233" s="10"/>
      <c r="I233" s="10"/>
      <c r="J233" s="10"/>
      <c r="K233" s="10"/>
      <c r="L233" s="10"/>
      <c r="M233" s="10"/>
      <c r="N233" s="10"/>
      <c r="O233" s="10"/>
      <c r="P233" s="10"/>
      <c r="Q233" s="10"/>
      <c r="R233" s="10"/>
      <c r="S233" s="10"/>
      <c r="T233" s="10"/>
      <c r="U233" s="10"/>
      <c r="V233" s="10"/>
      <c r="W233" s="10"/>
      <c r="X233" s="10"/>
      <c r="Y233" s="10"/>
      <c r="Z233" s="10"/>
      <c r="AA233" s="10"/>
    </row>
    <row r="234" spans="1:27" ht="12.75" customHeight="1" x14ac:dyDescent="0.15">
      <c r="A234" s="10"/>
      <c r="B234" s="10"/>
      <c r="C234" s="10"/>
      <c r="D234" s="10"/>
      <c r="E234" s="10"/>
      <c r="F234" s="10"/>
      <c r="G234" s="10"/>
      <c r="H234" s="10"/>
      <c r="I234" s="10"/>
      <c r="J234" s="10"/>
      <c r="K234" s="10"/>
      <c r="L234" s="10"/>
      <c r="M234" s="10"/>
      <c r="N234" s="10"/>
      <c r="O234" s="10"/>
      <c r="P234" s="10"/>
      <c r="Q234" s="10"/>
      <c r="R234" s="10"/>
      <c r="S234" s="10"/>
      <c r="T234" s="10"/>
      <c r="U234" s="10"/>
      <c r="V234" s="10"/>
      <c r="W234" s="10"/>
      <c r="X234" s="10"/>
      <c r="Y234" s="10"/>
      <c r="Z234" s="10"/>
      <c r="AA234" s="10"/>
    </row>
    <row r="235" spans="1:27" ht="12.75" customHeight="1" x14ac:dyDescent="0.15">
      <c r="A235" s="10"/>
      <c r="B235" s="10"/>
      <c r="C235" s="10"/>
      <c r="D235" s="10"/>
      <c r="E235" s="10"/>
      <c r="F235" s="10"/>
      <c r="G235" s="10"/>
      <c r="H235" s="10"/>
      <c r="I235" s="10"/>
      <c r="J235" s="10"/>
      <c r="K235" s="10"/>
      <c r="L235" s="10"/>
      <c r="M235" s="10"/>
      <c r="N235" s="10"/>
      <c r="O235" s="10"/>
      <c r="P235" s="10"/>
      <c r="Q235" s="10"/>
      <c r="R235" s="10"/>
      <c r="S235" s="10"/>
      <c r="T235" s="10"/>
      <c r="U235" s="10"/>
      <c r="V235" s="10"/>
      <c r="W235" s="10"/>
      <c r="X235" s="10"/>
      <c r="Y235" s="10"/>
      <c r="Z235" s="10"/>
      <c r="AA235" s="10"/>
    </row>
    <row r="236" spans="1:27" ht="12.75" customHeight="1" x14ac:dyDescent="0.15">
      <c r="A236" s="10"/>
      <c r="B236" s="10"/>
      <c r="C236" s="10"/>
      <c r="D236" s="10"/>
      <c r="E236" s="10"/>
      <c r="F236" s="10"/>
      <c r="G236" s="10"/>
      <c r="H236" s="10"/>
      <c r="I236" s="10"/>
      <c r="J236" s="10"/>
      <c r="K236" s="10"/>
      <c r="L236" s="10"/>
      <c r="M236" s="10"/>
      <c r="N236" s="10"/>
      <c r="O236" s="10"/>
      <c r="P236" s="10"/>
      <c r="Q236" s="10"/>
      <c r="R236" s="10"/>
      <c r="S236" s="10"/>
      <c r="T236" s="10"/>
      <c r="U236" s="10"/>
      <c r="V236" s="10"/>
      <c r="W236" s="10"/>
      <c r="X236" s="10"/>
      <c r="Y236" s="10"/>
      <c r="Z236" s="10"/>
      <c r="AA236" s="10"/>
    </row>
    <row r="237" spans="1:27" ht="12.75" customHeight="1" x14ac:dyDescent="0.15">
      <c r="A237" s="10"/>
      <c r="B237" s="10"/>
      <c r="C237" s="10"/>
      <c r="D237" s="10"/>
      <c r="E237" s="10"/>
      <c r="F237" s="10"/>
      <c r="G237" s="10"/>
      <c r="H237" s="10"/>
      <c r="I237" s="10"/>
      <c r="J237" s="10"/>
      <c r="K237" s="10"/>
      <c r="L237" s="10"/>
      <c r="M237" s="10"/>
      <c r="N237" s="10"/>
      <c r="O237" s="10"/>
      <c r="P237" s="10"/>
      <c r="Q237" s="10"/>
      <c r="R237" s="10"/>
      <c r="S237" s="10"/>
      <c r="T237" s="10"/>
      <c r="U237" s="10"/>
      <c r="V237" s="10"/>
      <c r="W237" s="10"/>
      <c r="X237" s="10"/>
      <c r="Y237" s="10"/>
      <c r="Z237" s="10"/>
      <c r="AA237" s="10"/>
    </row>
    <row r="238" spans="1:27" ht="12.75" customHeight="1" x14ac:dyDescent="0.15">
      <c r="A238" s="10"/>
      <c r="B238" s="10"/>
      <c r="C238" s="10"/>
      <c r="D238" s="10"/>
      <c r="E238" s="10"/>
      <c r="F238" s="10"/>
      <c r="G238" s="10"/>
      <c r="H238" s="10"/>
      <c r="I238" s="10"/>
      <c r="J238" s="10"/>
      <c r="K238" s="10"/>
      <c r="L238" s="10"/>
      <c r="M238" s="10"/>
      <c r="N238" s="10"/>
      <c r="O238" s="10"/>
      <c r="P238" s="10"/>
      <c r="Q238" s="10"/>
      <c r="R238" s="10"/>
      <c r="S238" s="10"/>
      <c r="T238" s="10"/>
      <c r="U238" s="10"/>
      <c r="V238" s="10"/>
      <c r="W238" s="10"/>
      <c r="X238" s="10"/>
      <c r="Y238" s="10"/>
      <c r="Z238" s="10"/>
      <c r="AA238" s="10"/>
    </row>
    <row r="239" spans="1:27" ht="12.75" customHeight="1" x14ac:dyDescent="0.15">
      <c r="A239" s="10"/>
      <c r="B239" s="10"/>
      <c r="C239" s="10"/>
      <c r="D239" s="10"/>
      <c r="E239" s="10"/>
      <c r="F239" s="10"/>
      <c r="G239" s="10"/>
      <c r="H239" s="10"/>
      <c r="I239" s="10"/>
      <c r="J239" s="10"/>
      <c r="K239" s="10"/>
      <c r="L239" s="10"/>
      <c r="M239" s="10"/>
      <c r="N239" s="10"/>
      <c r="O239" s="10"/>
      <c r="P239" s="10"/>
      <c r="Q239" s="10"/>
      <c r="R239" s="10"/>
      <c r="S239" s="10"/>
      <c r="T239" s="10"/>
      <c r="U239" s="10"/>
      <c r="V239" s="10"/>
      <c r="W239" s="10"/>
      <c r="X239" s="10"/>
      <c r="Y239" s="10"/>
      <c r="Z239" s="10"/>
      <c r="AA239" s="10"/>
    </row>
    <row r="240" spans="1:27" ht="12.75" customHeight="1" x14ac:dyDescent="0.15">
      <c r="A240" s="10"/>
      <c r="B240" s="10"/>
      <c r="C240" s="10"/>
      <c r="D240" s="10"/>
      <c r="E240" s="10"/>
      <c r="F240" s="10"/>
      <c r="G240" s="10"/>
      <c r="H240" s="10"/>
      <c r="I240" s="10"/>
      <c r="J240" s="10"/>
      <c r="K240" s="10"/>
      <c r="L240" s="10"/>
      <c r="M240" s="10"/>
      <c r="N240" s="10"/>
      <c r="O240" s="10"/>
      <c r="P240" s="10"/>
      <c r="Q240" s="10"/>
      <c r="R240" s="10"/>
      <c r="S240" s="10"/>
      <c r="T240" s="10"/>
      <c r="U240" s="10"/>
      <c r="V240" s="10"/>
      <c r="W240" s="10"/>
      <c r="X240" s="10"/>
      <c r="Y240" s="10"/>
      <c r="Z240" s="10"/>
      <c r="AA240" s="10"/>
    </row>
    <row r="241" spans="1:27" ht="12.75" customHeight="1" x14ac:dyDescent="0.15">
      <c r="A241" s="10"/>
      <c r="B241" s="10"/>
      <c r="C241" s="10"/>
      <c r="D241" s="10"/>
      <c r="E241" s="10"/>
      <c r="F241" s="10"/>
      <c r="G241" s="10"/>
      <c r="H241" s="10"/>
      <c r="I241" s="10"/>
      <c r="J241" s="10"/>
      <c r="K241" s="10"/>
      <c r="L241" s="10"/>
      <c r="M241" s="10"/>
      <c r="N241" s="10"/>
      <c r="O241" s="10"/>
      <c r="P241" s="10"/>
      <c r="Q241" s="10"/>
      <c r="R241" s="10"/>
      <c r="S241" s="10"/>
      <c r="T241" s="10"/>
      <c r="U241" s="10"/>
      <c r="V241" s="10"/>
      <c r="W241" s="10"/>
      <c r="X241" s="10"/>
      <c r="Y241" s="10"/>
      <c r="Z241" s="10"/>
      <c r="AA241" s="10"/>
    </row>
    <row r="242" spans="1:27" ht="12.75" customHeight="1" x14ac:dyDescent="0.15">
      <c r="A242" s="10"/>
      <c r="B242" s="10"/>
      <c r="C242" s="10"/>
      <c r="D242" s="10"/>
      <c r="E242" s="10"/>
      <c r="F242" s="10"/>
      <c r="G242" s="10"/>
      <c r="H242" s="10"/>
      <c r="I242" s="10"/>
      <c r="J242" s="10"/>
      <c r="K242" s="10"/>
      <c r="L242" s="10"/>
      <c r="M242" s="10"/>
      <c r="N242" s="10"/>
      <c r="O242" s="10"/>
      <c r="P242" s="10"/>
      <c r="Q242" s="10"/>
      <c r="R242" s="10"/>
      <c r="S242" s="10"/>
      <c r="T242" s="10"/>
      <c r="U242" s="10"/>
      <c r="V242" s="10"/>
      <c r="W242" s="10"/>
      <c r="X242" s="10"/>
      <c r="Y242" s="10"/>
      <c r="Z242" s="10"/>
      <c r="AA242" s="10"/>
    </row>
    <row r="243" spans="1:27" ht="12.75" customHeight="1" x14ac:dyDescent="0.15">
      <c r="A243" s="10"/>
      <c r="B243" s="10"/>
      <c r="C243" s="10"/>
      <c r="D243" s="10"/>
      <c r="E243" s="10"/>
      <c r="F243" s="10"/>
      <c r="G243" s="10"/>
      <c r="H243" s="10"/>
      <c r="I243" s="10"/>
      <c r="J243" s="10"/>
      <c r="K243" s="10"/>
      <c r="L243" s="10"/>
      <c r="M243" s="10"/>
      <c r="N243" s="10"/>
      <c r="O243" s="10"/>
      <c r="P243" s="10"/>
      <c r="Q243" s="10"/>
      <c r="R243" s="10"/>
      <c r="S243" s="10"/>
      <c r="T243" s="10"/>
      <c r="U243" s="10"/>
      <c r="V243" s="10"/>
      <c r="W243" s="10"/>
      <c r="X243" s="10"/>
      <c r="Y243" s="10"/>
      <c r="Z243" s="10"/>
      <c r="AA243" s="10"/>
    </row>
    <row r="244" spans="1:27" ht="12.75" customHeight="1" x14ac:dyDescent="0.15">
      <c r="A244" s="10"/>
      <c r="B244" s="10"/>
      <c r="C244" s="10"/>
      <c r="D244" s="10"/>
      <c r="E244" s="10"/>
      <c r="F244" s="10"/>
      <c r="G244" s="10"/>
      <c r="H244" s="10"/>
      <c r="I244" s="10"/>
      <c r="J244" s="10"/>
      <c r="K244" s="10"/>
      <c r="L244" s="10"/>
      <c r="M244" s="10"/>
      <c r="N244" s="10"/>
      <c r="O244" s="10"/>
      <c r="P244" s="10"/>
      <c r="Q244" s="10"/>
      <c r="R244" s="10"/>
      <c r="S244" s="10"/>
      <c r="T244" s="10"/>
      <c r="U244" s="10"/>
      <c r="V244" s="10"/>
      <c r="W244" s="10"/>
      <c r="X244" s="10"/>
      <c r="Y244" s="10"/>
      <c r="Z244" s="10"/>
      <c r="AA244" s="10"/>
    </row>
    <row r="245" spans="1:27" ht="12.75" customHeight="1" x14ac:dyDescent="0.15">
      <c r="A245" s="10"/>
      <c r="B245" s="10"/>
      <c r="C245" s="10"/>
      <c r="D245" s="10"/>
      <c r="E245" s="10"/>
      <c r="F245" s="10"/>
      <c r="G245" s="10"/>
      <c r="H245" s="10"/>
      <c r="I245" s="10"/>
      <c r="J245" s="10"/>
      <c r="K245" s="10"/>
      <c r="L245" s="10"/>
      <c r="M245" s="10"/>
      <c r="N245" s="10"/>
      <c r="O245" s="10"/>
      <c r="P245" s="10"/>
      <c r="Q245" s="10"/>
      <c r="R245" s="10"/>
      <c r="S245" s="10"/>
      <c r="T245" s="10"/>
      <c r="U245" s="10"/>
      <c r="V245" s="10"/>
      <c r="W245" s="10"/>
      <c r="X245" s="10"/>
      <c r="Y245" s="10"/>
      <c r="Z245" s="10"/>
      <c r="AA245" s="10"/>
    </row>
    <row r="246" spans="1:27" ht="12.75" customHeight="1" x14ac:dyDescent="0.15">
      <c r="A246" s="10"/>
      <c r="B246" s="10"/>
      <c r="C246" s="10"/>
      <c r="D246" s="10"/>
      <c r="E246" s="10"/>
      <c r="F246" s="10"/>
      <c r="G246" s="10"/>
      <c r="H246" s="10"/>
      <c r="I246" s="10"/>
      <c r="J246" s="10"/>
      <c r="K246" s="10"/>
      <c r="L246" s="10"/>
      <c r="M246" s="10"/>
      <c r="N246" s="10"/>
      <c r="O246" s="10"/>
      <c r="P246" s="10"/>
      <c r="Q246" s="10"/>
      <c r="R246" s="10"/>
      <c r="S246" s="10"/>
      <c r="T246" s="10"/>
      <c r="U246" s="10"/>
      <c r="V246" s="10"/>
      <c r="W246" s="10"/>
      <c r="X246" s="10"/>
      <c r="Y246" s="10"/>
      <c r="Z246" s="10"/>
      <c r="AA246" s="10"/>
    </row>
    <row r="247" spans="1:27" ht="12.75" customHeight="1" x14ac:dyDescent="0.15">
      <c r="A247" s="10"/>
      <c r="B247" s="10"/>
      <c r="C247" s="10"/>
      <c r="D247" s="10"/>
      <c r="E247" s="10"/>
      <c r="F247" s="10"/>
      <c r="G247" s="10"/>
      <c r="H247" s="10"/>
      <c r="I247" s="10"/>
      <c r="J247" s="10"/>
      <c r="K247" s="10"/>
      <c r="L247" s="10"/>
      <c r="M247" s="10"/>
      <c r="N247" s="10"/>
      <c r="O247" s="10"/>
      <c r="P247" s="10"/>
      <c r="Q247" s="10"/>
      <c r="R247" s="10"/>
      <c r="S247" s="10"/>
      <c r="T247" s="10"/>
      <c r="U247" s="10"/>
      <c r="V247" s="10"/>
      <c r="W247" s="10"/>
      <c r="X247" s="10"/>
      <c r="Y247" s="10"/>
      <c r="Z247" s="10"/>
      <c r="AA247" s="10"/>
    </row>
    <row r="248" spans="1:27" ht="12.75" customHeight="1" x14ac:dyDescent="0.15">
      <c r="A248" s="10"/>
      <c r="B248" s="10"/>
      <c r="C248" s="10"/>
      <c r="D248" s="10"/>
      <c r="E248" s="10"/>
      <c r="F248" s="10"/>
      <c r="G248" s="10"/>
      <c r="H248" s="10"/>
      <c r="I248" s="10"/>
      <c r="J248" s="10"/>
      <c r="K248" s="10"/>
      <c r="L248" s="10"/>
      <c r="M248" s="10"/>
      <c r="N248" s="10"/>
      <c r="O248" s="10"/>
      <c r="P248" s="10"/>
      <c r="Q248" s="10"/>
      <c r="R248" s="10"/>
      <c r="S248" s="10"/>
      <c r="T248" s="10"/>
      <c r="U248" s="10"/>
      <c r="V248" s="10"/>
      <c r="W248" s="10"/>
      <c r="X248" s="10"/>
      <c r="Y248" s="10"/>
      <c r="Z248" s="10"/>
      <c r="AA248" s="10"/>
    </row>
    <row r="249" spans="1:27" ht="12.75" customHeight="1" x14ac:dyDescent="0.15">
      <c r="A249" s="10"/>
      <c r="B249" s="10"/>
      <c r="C249" s="10"/>
      <c r="D249" s="10"/>
      <c r="E249" s="10"/>
      <c r="F249" s="10"/>
      <c r="G249" s="10"/>
      <c r="H249" s="10"/>
      <c r="I249" s="10"/>
      <c r="J249" s="10"/>
      <c r="K249" s="10"/>
      <c r="L249" s="10"/>
      <c r="M249" s="10"/>
      <c r="N249" s="10"/>
      <c r="O249" s="10"/>
      <c r="P249" s="10"/>
      <c r="Q249" s="10"/>
      <c r="R249" s="10"/>
      <c r="S249" s="10"/>
      <c r="T249" s="10"/>
      <c r="U249" s="10"/>
      <c r="V249" s="10"/>
      <c r="W249" s="10"/>
      <c r="X249" s="10"/>
      <c r="Y249" s="10"/>
      <c r="Z249" s="10"/>
      <c r="AA249" s="10"/>
    </row>
    <row r="250" spans="1:27" ht="12.75" customHeight="1" x14ac:dyDescent="0.15">
      <c r="A250" s="10"/>
      <c r="B250" s="10"/>
      <c r="C250" s="10"/>
      <c r="D250" s="10"/>
      <c r="E250" s="10"/>
      <c r="F250" s="10"/>
      <c r="G250" s="10"/>
      <c r="H250" s="10"/>
      <c r="I250" s="10"/>
      <c r="J250" s="10"/>
      <c r="K250" s="10"/>
      <c r="L250" s="10"/>
      <c r="M250" s="10"/>
      <c r="N250" s="10"/>
      <c r="O250" s="10"/>
      <c r="P250" s="10"/>
      <c r="Q250" s="10"/>
      <c r="R250" s="10"/>
      <c r="S250" s="10"/>
      <c r="T250" s="10"/>
      <c r="U250" s="10"/>
      <c r="V250" s="10"/>
      <c r="W250" s="10"/>
      <c r="X250" s="10"/>
      <c r="Y250" s="10"/>
      <c r="Z250" s="10"/>
      <c r="AA250" s="10"/>
    </row>
    <row r="251" spans="1:27" ht="12.75" customHeight="1" x14ac:dyDescent="0.15">
      <c r="A251" s="10"/>
      <c r="B251" s="10"/>
      <c r="C251" s="10"/>
      <c r="D251" s="10"/>
      <c r="E251" s="10"/>
      <c r="F251" s="10"/>
      <c r="G251" s="10"/>
      <c r="H251" s="10"/>
      <c r="I251" s="10"/>
      <c r="J251" s="10"/>
      <c r="K251" s="10"/>
      <c r="L251" s="10"/>
      <c r="M251" s="10"/>
      <c r="N251" s="10"/>
      <c r="O251" s="10"/>
      <c r="P251" s="10"/>
      <c r="Q251" s="10"/>
      <c r="R251" s="10"/>
      <c r="S251" s="10"/>
      <c r="T251" s="10"/>
      <c r="U251" s="10"/>
      <c r="V251" s="10"/>
      <c r="W251" s="10"/>
      <c r="X251" s="10"/>
      <c r="Y251" s="10"/>
      <c r="Z251" s="10"/>
      <c r="AA251" s="10"/>
    </row>
    <row r="252" spans="1:27" ht="12.75" customHeight="1" x14ac:dyDescent="0.15">
      <c r="A252" s="10"/>
      <c r="B252" s="10"/>
      <c r="C252" s="10"/>
      <c r="D252" s="10"/>
      <c r="E252" s="10"/>
      <c r="F252" s="10"/>
      <c r="G252" s="10"/>
      <c r="H252" s="10"/>
      <c r="I252" s="10"/>
      <c r="J252" s="10"/>
      <c r="K252" s="10"/>
      <c r="L252" s="10"/>
      <c r="M252" s="10"/>
      <c r="N252" s="10"/>
      <c r="O252" s="10"/>
      <c r="P252" s="10"/>
      <c r="Q252" s="10"/>
      <c r="R252" s="10"/>
      <c r="S252" s="10"/>
      <c r="T252" s="10"/>
      <c r="U252" s="10"/>
      <c r="V252" s="10"/>
      <c r="W252" s="10"/>
      <c r="X252" s="10"/>
      <c r="Y252" s="10"/>
      <c r="Z252" s="10"/>
      <c r="AA252" s="10"/>
    </row>
    <row r="253" spans="1:27" ht="12.75" customHeight="1" x14ac:dyDescent="0.15">
      <c r="A253" s="10"/>
      <c r="B253" s="10"/>
      <c r="C253" s="10"/>
      <c r="D253" s="10"/>
      <c r="E253" s="10"/>
      <c r="F253" s="10"/>
      <c r="G253" s="10"/>
      <c r="H253" s="10"/>
      <c r="I253" s="10"/>
      <c r="J253" s="10"/>
      <c r="K253" s="10"/>
      <c r="L253" s="10"/>
      <c r="M253" s="10"/>
      <c r="N253" s="10"/>
      <c r="O253" s="10"/>
      <c r="P253" s="10"/>
      <c r="Q253" s="10"/>
      <c r="R253" s="10"/>
      <c r="S253" s="10"/>
      <c r="T253" s="10"/>
      <c r="U253" s="10"/>
      <c r="V253" s="10"/>
      <c r="W253" s="10"/>
      <c r="X253" s="10"/>
      <c r="Y253" s="10"/>
      <c r="Z253" s="10"/>
      <c r="AA253" s="10"/>
    </row>
    <row r="254" spans="1:27" ht="12.75" customHeight="1" x14ac:dyDescent="0.15">
      <c r="A254" s="10"/>
      <c r="B254" s="10"/>
      <c r="C254" s="10"/>
      <c r="D254" s="10"/>
      <c r="E254" s="10"/>
      <c r="F254" s="10"/>
      <c r="G254" s="10"/>
      <c r="H254" s="10"/>
      <c r="I254" s="10"/>
      <c r="J254" s="10"/>
      <c r="K254" s="10"/>
      <c r="L254" s="10"/>
      <c r="M254" s="10"/>
      <c r="N254" s="10"/>
      <c r="O254" s="10"/>
      <c r="P254" s="10"/>
      <c r="Q254" s="10"/>
      <c r="R254" s="10"/>
      <c r="S254" s="10"/>
      <c r="T254" s="10"/>
      <c r="U254" s="10"/>
      <c r="V254" s="10"/>
      <c r="W254" s="10"/>
      <c r="X254" s="10"/>
      <c r="Y254" s="10"/>
      <c r="Z254" s="10"/>
      <c r="AA254" s="10"/>
    </row>
    <row r="255" spans="1:27" ht="12.75" customHeight="1" x14ac:dyDescent="0.15">
      <c r="A255" s="10"/>
      <c r="B255" s="10"/>
      <c r="C255" s="10"/>
      <c r="D255" s="10"/>
      <c r="E255" s="10"/>
      <c r="F255" s="10"/>
      <c r="G255" s="10"/>
      <c r="H255" s="10"/>
      <c r="I255" s="10"/>
      <c r="J255" s="10"/>
      <c r="K255" s="10"/>
      <c r="L255" s="10"/>
      <c r="M255" s="10"/>
      <c r="N255" s="10"/>
      <c r="O255" s="10"/>
      <c r="P255" s="10"/>
      <c r="Q255" s="10"/>
      <c r="R255" s="10"/>
      <c r="S255" s="10"/>
      <c r="T255" s="10"/>
      <c r="U255" s="10"/>
      <c r="V255" s="10"/>
      <c r="W255" s="10"/>
      <c r="X255" s="10"/>
      <c r="Y255" s="10"/>
      <c r="Z255" s="10"/>
      <c r="AA255" s="10"/>
    </row>
    <row r="256" spans="1:27" ht="12.75" customHeight="1" x14ac:dyDescent="0.15">
      <c r="A256" s="10"/>
      <c r="B256" s="10"/>
      <c r="C256" s="10"/>
      <c r="D256" s="10"/>
      <c r="E256" s="10"/>
      <c r="F256" s="10"/>
      <c r="G256" s="10"/>
      <c r="H256" s="10"/>
      <c r="I256" s="10"/>
      <c r="J256" s="10"/>
      <c r="K256" s="10"/>
      <c r="L256" s="10"/>
      <c r="M256" s="10"/>
      <c r="N256" s="10"/>
      <c r="O256" s="10"/>
      <c r="P256" s="10"/>
      <c r="Q256" s="10"/>
      <c r="R256" s="10"/>
      <c r="S256" s="10"/>
      <c r="T256" s="10"/>
      <c r="U256" s="10"/>
      <c r="V256" s="10"/>
      <c r="W256" s="10"/>
      <c r="X256" s="10"/>
      <c r="Y256" s="10"/>
      <c r="Z256" s="10"/>
      <c r="AA256" s="10"/>
    </row>
    <row r="257" spans="1:27" ht="12.75" customHeight="1" x14ac:dyDescent="0.15">
      <c r="A257" s="10"/>
      <c r="B257" s="10"/>
      <c r="C257" s="10"/>
      <c r="D257" s="10"/>
      <c r="E257" s="10"/>
      <c r="F257" s="10"/>
      <c r="G257" s="10"/>
      <c r="H257" s="10"/>
      <c r="I257" s="10"/>
      <c r="J257" s="10"/>
      <c r="K257" s="10"/>
      <c r="L257" s="10"/>
      <c r="M257" s="10"/>
      <c r="N257" s="10"/>
      <c r="O257" s="10"/>
      <c r="P257" s="10"/>
      <c r="Q257" s="10"/>
      <c r="R257" s="10"/>
      <c r="S257" s="10"/>
      <c r="T257" s="10"/>
      <c r="U257" s="10"/>
      <c r="V257" s="10"/>
      <c r="W257" s="10"/>
      <c r="X257" s="10"/>
      <c r="Y257" s="10"/>
      <c r="Z257" s="10"/>
      <c r="AA257" s="10"/>
    </row>
    <row r="258" spans="1:27" ht="12.75" customHeight="1" x14ac:dyDescent="0.15">
      <c r="A258" s="10"/>
      <c r="B258" s="10"/>
      <c r="C258" s="10"/>
      <c r="D258" s="10"/>
      <c r="E258" s="10"/>
      <c r="F258" s="10"/>
      <c r="G258" s="10"/>
      <c r="H258" s="10"/>
      <c r="I258" s="10"/>
      <c r="J258" s="10"/>
      <c r="K258" s="10"/>
      <c r="L258" s="10"/>
      <c r="M258" s="10"/>
      <c r="N258" s="10"/>
      <c r="O258" s="10"/>
      <c r="P258" s="10"/>
      <c r="Q258" s="10"/>
      <c r="R258" s="10"/>
      <c r="S258" s="10"/>
      <c r="T258" s="10"/>
      <c r="U258" s="10"/>
      <c r="V258" s="10"/>
      <c r="W258" s="10"/>
      <c r="X258" s="10"/>
      <c r="Y258" s="10"/>
      <c r="Z258" s="10"/>
      <c r="AA258" s="10"/>
    </row>
    <row r="259" spans="1:27" ht="12.75" customHeight="1" x14ac:dyDescent="0.15">
      <c r="A259" s="10"/>
      <c r="B259" s="10"/>
      <c r="C259" s="10"/>
      <c r="D259" s="10"/>
      <c r="E259" s="10"/>
      <c r="F259" s="10"/>
      <c r="G259" s="10"/>
      <c r="H259" s="10"/>
      <c r="I259" s="10"/>
      <c r="J259" s="10"/>
      <c r="K259" s="10"/>
      <c r="L259" s="10"/>
      <c r="M259" s="10"/>
      <c r="N259" s="10"/>
      <c r="O259" s="10"/>
      <c r="P259" s="10"/>
      <c r="Q259" s="10"/>
      <c r="R259" s="10"/>
      <c r="S259" s="10"/>
      <c r="T259" s="10"/>
      <c r="U259" s="10"/>
      <c r="V259" s="10"/>
      <c r="W259" s="10"/>
      <c r="X259" s="10"/>
      <c r="Y259" s="10"/>
      <c r="Z259" s="10"/>
      <c r="AA259" s="10"/>
    </row>
    <row r="260" spans="1:27" ht="12.75" customHeight="1" x14ac:dyDescent="0.15">
      <c r="A260" s="10"/>
      <c r="B260" s="10"/>
      <c r="C260" s="10"/>
      <c r="D260" s="10"/>
      <c r="E260" s="10"/>
      <c r="F260" s="10"/>
      <c r="G260" s="10"/>
      <c r="H260" s="10"/>
      <c r="I260" s="10"/>
      <c r="J260" s="10"/>
      <c r="K260" s="10"/>
      <c r="L260" s="10"/>
      <c r="M260" s="10"/>
      <c r="N260" s="10"/>
      <c r="O260" s="10"/>
      <c r="P260" s="10"/>
      <c r="Q260" s="10"/>
      <c r="R260" s="10"/>
      <c r="S260" s="10"/>
      <c r="T260" s="10"/>
      <c r="U260" s="10"/>
      <c r="V260" s="10"/>
      <c r="W260" s="10"/>
      <c r="X260" s="10"/>
      <c r="Y260" s="10"/>
      <c r="Z260" s="10"/>
      <c r="AA260" s="10"/>
    </row>
    <row r="261" spans="1:27" ht="12.75" customHeight="1" x14ac:dyDescent="0.15">
      <c r="A261" s="10"/>
      <c r="B261" s="10"/>
      <c r="C261" s="10"/>
      <c r="D261" s="10"/>
      <c r="E261" s="10"/>
      <c r="F261" s="10"/>
      <c r="G261" s="10"/>
      <c r="H261" s="10"/>
      <c r="I261" s="10"/>
      <c r="J261" s="10"/>
      <c r="K261" s="10"/>
      <c r="L261" s="10"/>
      <c r="M261" s="10"/>
      <c r="N261" s="10"/>
      <c r="O261" s="10"/>
      <c r="P261" s="10"/>
      <c r="Q261" s="10"/>
      <c r="R261" s="10"/>
      <c r="S261" s="10"/>
      <c r="T261" s="10"/>
      <c r="U261" s="10"/>
      <c r="V261" s="10"/>
      <c r="W261" s="10"/>
      <c r="X261" s="10"/>
      <c r="Y261" s="10"/>
      <c r="Z261" s="10"/>
      <c r="AA261" s="10"/>
    </row>
    <row r="262" spans="1:27" ht="12.75" customHeight="1" x14ac:dyDescent="0.15">
      <c r="A262" s="10"/>
      <c r="B262" s="10"/>
      <c r="C262" s="10"/>
      <c r="D262" s="10"/>
      <c r="E262" s="10"/>
      <c r="F262" s="10"/>
      <c r="G262" s="10"/>
      <c r="H262" s="10"/>
      <c r="I262" s="10"/>
      <c r="J262" s="10"/>
      <c r="K262" s="10"/>
      <c r="L262" s="10"/>
      <c r="M262" s="10"/>
      <c r="N262" s="10"/>
      <c r="O262" s="10"/>
      <c r="P262" s="10"/>
      <c r="Q262" s="10"/>
      <c r="R262" s="10"/>
      <c r="S262" s="10"/>
      <c r="T262" s="10"/>
      <c r="U262" s="10"/>
      <c r="V262" s="10"/>
      <c r="W262" s="10"/>
      <c r="X262" s="10"/>
      <c r="Y262" s="10"/>
      <c r="Z262" s="10"/>
      <c r="AA262" s="10"/>
    </row>
    <row r="263" spans="1:27" ht="12.75" customHeight="1" x14ac:dyDescent="0.15">
      <c r="A263" s="10"/>
      <c r="B263" s="10"/>
      <c r="C263" s="10"/>
      <c r="D263" s="10"/>
      <c r="E263" s="10"/>
      <c r="F263" s="10"/>
      <c r="G263" s="10"/>
      <c r="H263" s="10"/>
      <c r="I263" s="10"/>
      <c r="J263" s="10"/>
      <c r="K263" s="10"/>
      <c r="L263" s="10"/>
      <c r="M263" s="10"/>
      <c r="N263" s="10"/>
      <c r="O263" s="10"/>
      <c r="P263" s="10"/>
      <c r="Q263" s="10"/>
      <c r="R263" s="10"/>
      <c r="S263" s="10"/>
      <c r="T263" s="10"/>
      <c r="U263" s="10"/>
      <c r="V263" s="10"/>
      <c r="W263" s="10"/>
      <c r="X263" s="10"/>
      <c r="Y263" s="10"/>
      <c r="Z263" s="10"/>
      <c r="AA263" s="10"/>
    </row>
    <row r="264" spans="1:27" ht="12.75" customHeight="1" x14ac:dyDescent="0.15">
      <c r="A264" s="10"/>
      <c r="B264" s="10"/>
      <c r="C264" s="10"/>
      <c r="D264" s="10"/>
      <c r="E264" s="10"/>
      <c r="F264" s="10"/>
      <c r="G264" s="10"/>
      <c r="H264" s="10"/>
      <c r="I264" s="10"/>
      <c r="J264" s="10"/>
      <c r="K264" s="10"/>
      <c r="L264" s="10"/>
      <c r="M264" s="10"/>
      <c r="N264" s="10"/>
      <c r="O264" s="10"/>
      <c r="P264" s="10"/>
      <c r="Q264" s="10"/>
      <c r="R264" s="10"/>
      <c r="S264" s="10"/>
      <c r="T264" s="10"/>
      <c r="U264" s="10"/>
      <c r="V264" s="10"/>
      <c r="W264" s="10"/>
      <c r="X264" s="10"/>
      <c r="Y264" s="10"/>
      <c r="Z264" s="10"/>
      <c r="AA264" s="10"/>
    </row>
    <row r="265" spans="1:27" ht="12.75" customHeight="1" x14ac:dyDescent="0.15">
      <c r="A265" s="10"/>
      <c r="B265" s="10"/>
      <c r="C265" s="10"/>
      <c r="D265" s="10"/>
      <c r="E265" s="10"/>
      <c r="F265" s="10"/>
      <c r="G265" s="10"/>
      <c r="H265" s="10"/>
      <c r="I265" s="10"/>
      <c r="J265" s="10"/>
      <c r="K265" s="10"/>
      <c r="L265" s="10"/>
      <c r="M265" s="10"/>
      <c r="N265" s="10"/>
      <c r="O265" s="10"/>
      <c r="P265" s="10"/>
      <c r="Q265" s="10"/>
      <c r="R265" s="10"/>
      <c r="S265" s="10"/>
      <c r="T265" s="10"/>
      <c r="U265" s="10"/>
      <c r="V265" s="10"/>
      <c r="W265" s="10"/>
      <c r="X265" s="10"/>
      <c r="Y265" s="10"/>
      <c r="Z265" s="10"/>
      <c r="AA265" s="10"/>
    </row>
    <row r="266" spans="1:27" ht="12.75" customHeight="1" x14ac:dyDescent="0.15">
      <c r="A266" s="10"/>
      <c r="B266" s="10"/>
      <c r="C266" s="10"/>
      <c r="D266" s="10"/>
      <c r="E266" s="10"/>
      <c r="F266" s="10"/>
      <c r="G266" s="10"/>
      <c r="H266" s="10"/>
      <c r="I266" s="10"/>
      <c r="J266" s="10"/>
      <c r="K266" s="10"/>
      <c r="L266" s="10"/>
      <c r="M266" s="10"/>
      <c r="N266" s="10"/>
      <c r="O266" s="10"/>
      <c r="P266" s="10"/>
      <c r="Q266" s="10"/>
      <c r="R266" s="10"/>
      <c r="S266" s="10"/>
      <c r="T266" s="10"/>
      <c r="U266" s="10"/>
      <c r="V266" s="10"/>
      <c r="W266" s="10"/>
      <c r="X266" s="10"/>
      <c r="Y266" s="10"/>
      <c r="Z266" s="10"/>
      <c r="AA266" s="10"/>
    </row>
    <row r="267" spans="1:27" ht="12.75" customHeight="1" x14ac:dyDescent="0.15">
      <c r="A267" s="10"/>
      <c r="B267" s="10"/>
      <c r="C267" s="10"/>
      <c r="D267" s="10"/>
      <c r="E267" s="10"/>
      <c r="F267" s="10"/>
      <c r="G267" s="10"/>
      <c r="H267" s="10"/>
      <c r="I267" s="10"/>
      <c r="J267" s="10"/>
      <c r="K267" s="10"/>
      <c r="L267" s="10"/>
      <c r="M267" s="10"/>
      <c r="N267" s="10"/>
      <c r="O267" s="10"/>
      <c r="P267" s="10"/>
      <c r="Q267" s="10"/>
      <c r="R267" s="10"/>
      <c r="S267" s="10"/>
      <c r="T267" s="10"/>
      <c r="U267" s="10"/>
      <c r="V267" s="10"/>
      <c r="W267" s="10"/>
      <c r="X267" s="10"/>
      <c r="Y267" s="10"/>
      <c r="Z267" s="10"/>
      <c r="AA267" s="10"/>
    </row>
    <row r="268" spans="1:27" ht="12.75" customHeight="1" x14ac:dyDescent="0.15">
      <c r="A268" s="10"/>
      <c r="B268" s="10"/>
      <c r="C268" s="10"/>
      <c r="D268" s="10"/>
      <c r="E268" s="10"/>
      <c r="F268" s="10"/>
      <c r="G268" s="10"/>
      <c r="H268" s="10"/>
      <c r="I268" s="10"/>
      <c r="J268" s="10"/>
      <c r="K268" s="10"/>
      <c r="L268" s="10"/>
      <c r="M268" s="10"/>
      <c r="N268" s="10"/>
      <c r="O268" s="10"/>
      <c r="P268" s="10"/>
      <c r="Q268" s="10"/>
      <c r="R268" s="10"/>
      <c r="S268" s="10"/>
      <c r="T268" s="10"/>
      <c r="U268" s="10"/>
      <c r="V268" s="10"/>
      <c r="W268" s="10"/>
      <c r="X268" s="10"/>
      <c r="Y268" s="10"/>
      <c r="Z268" s="10"/>
      <c r="AA268" s="10"/>
    </row>
    <row r="269" spans="1:27" ht="12.75" customHeight="1" x14ac:dyDescent="0.15">
      <c r="A269" s="10"/>
      <c r="B269" s="10"/>
      <c r="C269" s="10"/>
      <c r="D269" s="10"/>
      <c r="E269" s="10"/>
      <c r="F269" s="10"/>
      <c r="G269" s="10"/>
      <c r="H269" s="10"/>
      <c r="I269" s="10"/>
      <c r="J269" s="10"/>
      <c r="K269" s="10"/>
      <c r="L269" s="10"/>
      <c r="M269" s="10"/>
      <c r="N269" s="10"/>
      <c r="O269" s="10"/>
      <c r="P269" s="10"/>
      <c r="Q269" s="10"/>
      <c r="R269" s="10"/>
      <c r="S269" s="10"/>
      <c r="T269" s="10"/>
      <c r="U269" s="10"/>
      <c r="V269" s="10"/>
      <c r="W269" s="10"/>
      <c r="X269" s="10"/>
      <c r="Y269" s="10"/>
      <c r="Z269" s="10"/>
      <c r="AA269" s="10"/>
    </row>
    <row r="270" spans="1:27" ht="12.75" customHeight="1" x14ac:dyDescent="0.15">
      <c r="A270" s="10"/>
      <c r="B270" s="10"/>
      <c r="C270" s="10"/>
      <c r="D270" s="10"/>
      <c r="E270" s="10"/>
      <c r="F270" s="10"/>
      <c r="G270" s="10"/>
      <c r="H270" s="10"/>
      <c r="I270" s="10"/>
      <c r="J270" s="10"/>
      <c r="K270" s="10"/>
      <c r="L270" s="10"/>
      <c r="M270" s="10"/>
      <c r="N270" s="10"/>
      <c r="O270" s="10"/>
      <c r="P270" s="10"/>
      <c r="Q270" s="10"/>
      <c r="R270" s="10"/>
      <c r="S270" s="10"/>
      <c r="T270" s="10"/>
      <c r="U270" s="10"/>
      <c r="V270" s="10"/>
      <c r="W270" s="10"/>
      <c r="X270" s="10"/>
      <c r="Y270" s="10"/>
      <c r="Z270" s="10"/>
      <c r="AA270" s="10"/>
    </row>
    <row r="271" spans="1:27" ht="12.75" customHeight="1" x14ac:dyDescent="0.15">
      <c r="A271" s="10"/>
      <c r="B271" s="10"/>
      <c r="C271" s="10"/>
      <c r="D271" s="10"/>
      <c r="E271" s="10"/>
      <c r="F271" s="10"/>
      <c r="G271" s="10"/>
      <c r="H271" s="10"/>
      <c r="I271" s="10"/>
      <c r="J271" s="10"/>
      <c r="K271" s="10"/>
      <c r="L271" s="10"/>
      <c r="M271" s="10"/>
      <c r="N271" s="10"/>
      <c r="O271" s="10"/>
      <c r="P271" s="10"/>
      <c r="Q271" s="10"/>
      <c r="R271" s="10"/>
      <c r="S271" s="10"/>
      <c r="T271" s="10"/>
      <c r="U271" s="10"/>
      <c r="V271" s="10"/>
      <c r="W271" s="10"/>
      <c r="X271" s="10"/>
      <c r="Y271" s="10"/>
      <c r="Z271" s="10"/>
      <c r="AA271" s="10"/>
    </row>
    <row r="272" spans="1:27" ht="12.75" customHeight="1" x14ac:dyDescent="0.15">
      <c r="A272" s="10"/>
      <c r="B272" s="10"/>
      <c r="C272" s="10"/>
      <c r="D272" s="10"/>
      <c r="E272" s="10"/>
      <c r="F272" s="10"/>
      <c r="G272" s="10"/>
      <c r="H272" s="10"/>
      <c r="I272" s="10"/>
      <c r="J272" s="10"/>
      <c r="K272" s="10"/>
      <c r="L272" s="10"/>
      <c r="M272" s="10"/>
      <c r="N272" s="10"/>
      <c r="O272" s="10"/>
      <c r="P272" s="10"/>
      <c r="Q272" s="10"/>
      <c r="R272" s="10"/>
      <c r="S272" s="10"/>
      <c r="T272" s="10"/>
      <c r="U272" s="10"/>
      <c r="V272" s="10"/>
      <c r="W272" s="10"/>
      <c r="X272" s="10"/>
      <c r="Y272" s="10"/>
      <c r="Z272" s="10"/>
      <c r="AA272" s="10"/>
    </row>
    <row r="273" spans="1:27" ht="12.75" customHeight="1" x14ac:dyDescent="0.15">
      <c r="A273" s="10"/>
      <c r="B273" s="10"/>
      <c r="C273" s="10"/>
      <c r="D273" s="10"/>
      <c r="E273" s="10"/>
      <c r="F273" s="10"/>
      <c r="G273" s="10"/>
      <c r="H273" s="10"/>
      <c r="I273" s="10"/>
      <c r="J273" s="10"/>
      <c r="K273" s="10"/>
      <c r="L273" s="10"/>
      <c r="M273" s="10"/>
      <c r="N273" s="10"/>
      <c r="O273" s="10"/>
      <c r="P273" s="10"/>
      <c r="Q273" s="10"/>
      <c r="R273" s="10"/>
      <c r="S273" s="10"/>
      <c r="T273" s="10"/>
      <c r="U273" s="10"/>
      <c r="V273" s="10"/>
      <c r="W273" s="10"/>
      <c r="X273" s="10"/>
      <c r="Y273" s="10"/>
      <c r="Z273" s="10"/>
      <c r="AA273" s="10"/>
    </row>
    <row r="274" spans="1:27" ht="12.75" customHeight="1" x14ac:dyDescent="0.15">
      <c r="A274" s="10"/>
      <c r="B274" s="10"/>
      <c r="C274" s="10"/>
      <c r="D274" s="10"/>
      <c r="E274" s="10"/>
      <c r="F274" s="10"/>
      <c r="G274" s="10"/>
      <c r="H274" s="10"/>
      <c r="I274" s="10"/>
      <c r="J274" s="10"/>
      <c r="K274" s="10"/>
      <c r="L274" s="10"/>
      <c r="M274" s="10"/>
      <c r="N274" s="10"/>
      <c r="O274" s="10"/>
      <c r="P274" s="10"/>
      <c r="Q274" s="10"/>
      <c r="R274" s="10"/>
      <c r="S274" s="10"/>
      <c r="T274" s="10"/>
      <c r="U274" s="10"/>
      <c r="V274" s="10"/>
      <c r="W274" s="10"/>
      <c r="X274" s="10"/>
      <c r="Y274" s="10"/>
      <c r="Z274" s="10"/>
      <c r="AA274" s="10"/>
    </row>
    <row r="275" spans="1:27" ht="12.75" customHeight="1" x14ac:dyDescent="0.15">
      <c r="A275" s="10"/>
      <c r="B275" s="10"/>
      <c r="C275" s="10"/>
      <c r="D275" s="10"/>
      <c r="E275" s="10"/>
      <c r="F275" s="10"/>
      <c r="G275" s="10"/>
      <c r="H275" s="10"/>
      <c r="I275" s="10"/>
      <c r="J275" s="10"/>
      <c r="K275" s="10"/>
      <c r="L275" s="10"/>
      <c r="M275" s="10"/>
      <c r="N275" s="10"/>
      <c r="O275" s="10"/>
      <c r="P275" s="10"/>
      <c r="Q275" s="10"/>
      <c r="R275" s="10"/>
      <c r="S275" s="10"/>
      <c r="T275" s="10"/>
      <c r="U275" s="10"/>
      <c r="V275" s="10"/>
      <c r="W275" s="10"/>
      <c r="X275" s="10"/>
      <c r="Y275" s="10"/>
      <c r="Z275" s="10"/>
      <c r="AA275" s="10"/>
    </row>
    <row r="276" spans="1:27" ht="12.75" customHeight="1" x14ac:dyDescent="0.15">
      <c r="A276" s="10"/>
      <c r="B276" s="10"/>
      <c r="C276" s="10"/>
      <c r="D276" s="10"/>
      <c r="E276" s="10"/>
      <c r="F276" s="10"/>
      <c r="G276" s="10"/>
      <c r="H276" s="10"/>
      <c r="I276" s="10"/>
      <c r="J276" s="10"/>
      <c r="K276" s="10"/>
      <c r="L276" s="10"/>
      <c r="M276" s="10"/>
      <c r="N276" s="10"/>
      <c r="O276" s="10"/>
      <c r="P276" s="10"/>
      <c r="Q276" s="10"/>
      <c r="R276" s="10"/>
      <c r="S276" s="10"/>
      <c r="T276" s="10"/>
      <c r="U276" s="10"/>
      <c r="V276" s="10"/>
      <c r="W276" s="10"/>
      <c r="X276" s="10"/>
      <c r="Y276" s="10"/>
      <c r="Z276" s="10"/>
      <c r="AA276" s="10"/>
    </row>
    <row r="277" spans="1:27" ht="12.75" customHeight="1" x14ac:dyDescent="0.15">
      <c r="A277" s="10"/>
      <c r="B277" s="10"/>
      <c r="C277" s="10"/>
      <c r="D277" s="10"/>
      <c r="E277" s="10"/>
      <c r="F277" s="10"/>
      <c r="G277" s="10"/>
      <c r="H277" s="10"/>
      <c r="I277" s="10"/>
      <c r="J277" s="10"/>
      <c r="K277" s="10"/>
      <c r="L277" s="10"/>
      <c r="M277" s="10"/>
      <c r="N277" s="10"/>
      <c r="O277" s="10"/>
      <c r="P277" s="10"/>
      <c r="Q277" s="10"/>
      <c r="R277" s="10"/>
      <c r="S277" s="10"/>
      <c r="T277" s="10"/>
      <c r="U277" s="10"/>
      <c r="V277" s="10"/>
      <c r="W277" s="10"/>
      <c r="X277" s="10"/>
      <c r="Y277" s="10"/>
      <c r="Z277" s="10"/>
      <c r="AA277" s="10"/>
    </row>
    <row r="278" spans="1:27" ht="12.75" customHeight="1" x14ac:dyDescent="0.15">
      <c r="A278" s="10"/>
      <c r="B278" s="10"/>
      <c r="C278" s="10"/>
      <c r="D278" s="10"/>
      <c r="E278" s="10"/>
      <c r="F278" s="10"/>
      <c r="G278" s="10"/>
      <c r="H278" s="10"/>
      <c r="I278" s="10"/>
      <c r="J278" s="10"/>
      <c r="K278" s="10"/>
      <c r="L278" s="10"/>
      <c r="M278" s="10"/>
      <c r="N278" s="10"/>
      <c r="O278" s="10"/>
      <c r="P278" s="10"/>
      <c r="Q278" s="10"/>
      <c r="R278" s="10"/>
      <c r="S278" s="10"/>
      <c r="T278" s="10"/>
      <c r="U278" s="10"/>
      <c r="V278" s="10"/>
      <c r="W278" s="10"/>
      <c r="X278" s="10"/>
      <c r="Y278" s="10"/>
      <c r="Z278" s="10"/>
      <c r="AA278" s="10"/>
    </row>
    <row r="279" spans="1:27" ht="12.75" customHeight="1" x14ac:dyDescent="0.15">
      <c r="A279" s="10"/>
      <c r="B279" s="10"/>
      <c r="C279" s="10"/>
      <c r="D279" s="10"/>
      <c r="E279" s="10"/>
      <c r="F279" s="10"/>
      <c r="G279" s="10"/>
      <c r="H279" s="10"/>
      <c r="I279" s="10"/>
      <c r="J279" s="10"/>
      <c r="K279" s="10"/>
      <c r="L279" s="10"/>
      <c r="M279" s="10"/>
      <c r="N279" s="10"/>
      <c r="O279" s="10"/>
      <c r="P279" s="10"/>
      <c r="Q279" s="10"/>
      <c r="R279" s="10"/>
      <c r="S279" s="10"/>
      <c r="T279" s="10"/>
      <c r="U279" s="10"/>
      <c r="V279" s="10"/>
      <c r="W279" s="10"/>
      <c r="X279" s="10"/>
      <c r="Y279" s="10"/>
      <c r="Z279" s="10"/>
      <c r="AA279" s="10"/>
    </row>
    <row r="280" spans="1:27" ht="12.75" customHeight="1" x14ac:dyDescent="0.15">
      <c r="A280" s="10"/>
      <c r="B280" s="10"/>
      <c r="C280" s="10"/>
      <c r="D280" s="10"/>
      <c r="E280" s="10"/>
      <c r="F280" s="10"/>
      <c r="G280" s="10"/>
      <c r="H280" s="10"/>
      <c r="I280" s="10"/>
      <c r="J280" s="10"/>
      <c r="K280" s="10"/>
      <c r="L280" s="10"/>
      <c r="M280" s="10"/>
      <c r="N280" s="10"/>
      <c r="O280" s="10"/>
      <c r="P280" s="10"/>
      <c r="Q280" s="10"/>
      <c r="R280" s="10"/>
      <c r="S280" s="10"/>
      <c r="T280" s="10"/>
      <c r="U280" s="10"/>
      <c r="V280" s="10"/>
      <c r="W280" s="10"/>
      <c r="X280" s="10"/>
      <c r="Y280" s="10"/>
      <c r="Z280" s="10"/>
      <c r="AA280" s="10"/>
    </row>
    <row r="281" spans="1:27" ht="12.75" customHeight="1" x14ac:dyDescent="0.15">
      <c r="A281" s="10"/>
      <c r="B281" s="10"/>
      <c r="C281" s="10"/>
      <c r="D281" s="10"/>
      <c r="E281" s="10"/>
      <c r="F281" s="10"/>
      <c r="G281" s="10"/>
      <c r="H281" s="10"/>
      <c r="I281" s="10"/>
      <c r="J281" s="10"/>
      <c r="K281" s="10"/>
      <c r="L281" s="10"/>
      <c r="M281" s="10"/>
      <c r="N281" s="10"/>
      <c r="O281" s="10"/>
      <c r="P281" s="10"/>
      <c r="Q281" s="10"/>
      <c r="R281" s="10"/>
      <c r="S281" s="10"/>
      <c r="T281" s="10"/>
      <c r="U281" s="10"/>
      <c r="V281" s="10"/>
      <c r="W281" s="10"/>
      <c r="X281" s="10"/>
      <c r="Y281" s="10"/>
      <c r="Z281" s="10"/>
      <c r="AA281" s="10"/>
    </row>
    <row r="282" spans="1:27" ht="12.75" customHeight="1" x14ac:dyDescent="0.15">
      <c r="A282" s="10"/>
      <c r="B282" s="10"/>
      <c r="C282" s="10"/>
      <c r="D282" s="10"/>
      <c r="E282" s="10"/>
      <c r="F282" s="10"/>
      <c r="G282" s="10"/>
      <c r="H282" s="10"/>
      <c r="I282" s="10"/>
      <c r="J282" s="10"/>
      <c r="K282" s="10"/>
      <c r="L282" s="10"/>
      <c r="M282" s="10"/>
      <c r="N282" s="10"/>
      <c r="O282" s="10"/>
      <c r="P282" s="10"/>
      <c r="Q282" s="10"/>
      <c r="R282" s="10"/>
      <c r="S282" s="10"/>
      <c r="T282" s="10"/>
      <c r="U282" s="10"/>
      <c r="V282" s="10"/>
      <c r="W282" s="10"/>
      <c r="X282" s="10"/>
      <c r="Y282" s="10"/>
      <c r="Z282" s="10"/>
      <c r="AA282" s="10"/>
    </row>
    <row r="283" spans="1:27" ht="12.75" customHeight="1" x14ac:dyDescent="0.15">
      <c r="A283" s="10"/>
      <c r="B283" s="10"/>
      <c r="C283" s="10"/>
      <c r="D283" s="10"/>
      <c r="E283" s="10"/>
      <c r="F283" s="10"/>
      <c r="G283" s="10"/>
      <c r="H283" s="10"/>
      <c r="I283" s="10"/>
      <c r="J283" s="10"/>
      <c r="K283" s="10"/>
      <c r="L283" s="10"/>
      <c r="M283" s="10"/>
      <c r="N283" s="10"/>
      <c r="O283" s="10"/>
      <c r="P283" s="10"/>
      <c r="Q283" s="10"/>
      <c r="R283" s="10"/>
      <c r="S283" s="10"/>
      <c r="T283" s="10"/>
      <c r="U283" s="10"/>
      <c r="V283" s="10"/>
      <c r="W283" s="10"/>
      <c r="X283" s="10"/>
      <c r="Y283" s="10"/>
      <c r="Z283" s="10"/>
      <c r="AA283" s="10"/>
    </row>
    <row r="284" spans="1:27" ht="12.75" customHeight="1" x14ac:dyDescent="0.15">
      <c r="A284" s="10"/>
      <c r="B284" s="10"/>
      <c r="C284" s="10"/>
      <c r="D284" s="10"/>
      <c r="E284" s="10"/>
      <c r="F284" s="10"/>
      <c r="G284" s="10"/>
      <c r="H284" s="10"/>
      <c r="I284" s="10"/>
      <c r="J284" s="10"/>
      <c r="K284" s="10"/>
      <c r="L284" s="10"/>
      <c r="M284" s="10"/>
      <c r="N284" s="10"/>
      <c r="O284" s="10"/>
      <c r="P284" s="10"/>
      <c r="Q284" s="10"/>
      <c r="R284" s="10"/>
      <c r="S284" s="10"/>
      <c r="T284" s="10"/>
      <c r="U284" s="10"/>
      <c r="V284" s="10"/>
      <c r="W284" s="10"/>
      <c r="X284" s="10"/>
      <c r="Y284" s="10"/>
      <c r="Z284" s="10"/>
      <c r="AA284" s="10"/>
    </row>
    <row r="285" spans="1:27" ht="12.75" customHeight="1" x14ac:dyDescent="0.15">
      <c r="A285" s="10"/>
      <c r="B285" s="10"/>
      <c r="C285" s="10"/>
      <c r="D285" s="10"/>
      <c r="E285" s="10"/>
      <c r="F285" s="10"/>
      <c r="G285" s="10"/>
      <c r="H285" s="10"/>
      <c r="I285" s="10"/>
      <c r="J285" s="10"/>
      <c r="K285" s="10"/>
      <c r="L285" s="10"/>
      <c r="M285" s="10"/>
      <c r="N285" s="10"/>
      <c r="O285" s="10"/>
      <c r="P285" s="10"/>
      <c r="Q285" s="10"/>
      <c r="R285" s="10"/>
      <c r="S285" s="10"/>
      <c r="T285" s="10"/>
      <c r="U285" s="10"/>
      <c r="V285" s="10"/>
      <c r="W285" s="10"/>
      <c r="X285" s="10"/>
      <c r="Y285" s="10"/>
      <c r="Z285" s="10"/>
      <c r="AA285" s="10"/>
    </row>
    <row r="286" spans="1:27" ht="12.75" customHeight="1" x14ac:dyDescent="0.15">
      <c r="A286" s="10"/>
      <c r="B286" s="10"/>
      <c r="C286" s="10"/>
      <c r="D286" s="10"/>
      <c r="E286" s="10"/>
      <c r="F286" s="10"/>
      <c r="G286" s="10"/>
      <c r="H286" s="10"/>
      <c r="I286" s="10"/>
      <c r="J286" s="10"/>
      <c r="K286" s="10"/>
      <c r="L286" s="10"/>
      <c r="M286" s="10"/>
      <c r="N286" s="10"/>
      <c r="O286" s="10"/>
      <c r="P286" s="10"/>
      <c r="Q286" s="10"/>
      <c r="R286" s="10"/>
      <c r="S286" s="10"/>
      <c r="T286" s="10"/>
      <c r="U286" s="10"/>
      <c r="V286" s="10"/>
      <c r="W286" s="10"/>
      <c r="X286" s="10"/>
      <c r="Y286" s="10"/>
      <c r="Z286" s="10"/>
      <c r="AA286" s="10"/>
    </row>
    <row r="287" spans="1:27" ht="12.75" customHeight="1" x14ac:dyDescent="0.15">
      <c r="A287" s="10"/>
      <c r="B287" s="10"/>
      <c r="C287" s="10"/>
      <c r="D287" s="10"/>
      <c r="E287" s="10"/>
      <c r="F287" s="10"/>
      <c r="G287" s="10"/>
      <c r="H287" s="10"/>
      <c r="I287" s="10"/>
      <c r="J287" s="10"/>
      <c r="K287" s="10"/>
      <c r="L287" s="10"/>
      <c r="M287" s="10"/>
      <c r="N287" s="10"/>
      <c r="O287" s="10"/>
      <c r="P287" s="10"/>
      <c r="Q287" s="10"/>
      <c r="R287" s="10"/>
      <c r="S287" s="10"/>
      <c r="T287" s="10"/>
      <c r="U287" s="10"/>
      <c r="V287" s="10"/>
      <c r="W287" s="10"/>
      <c r="X287" s="10"/>
      <c r="Y287" s="10"/>
      <c r="Z287" s="10"/>
      <c r="AA287" s="10"/>
    </row>
    <row r="288" spans="1:27" ht="12.75" customHeight="1" x14ac:dyDescent="0.15">
      <c r="A288" s="10"/>
      <c r="B288" s="10"/>
      <c r="C288" s="10"/>
      <c r="D288" s="10"/>
      <c r="E288" s="10"/>
      <c r="F288" s="10"/>
      <c r="G288" s="10"/>
      <c r="H288" s="10"/>
      <c r="I288" s="10"/>
      <c r="J288" s="10"/>
      <c r="K288" s="10"/>
      <c r="L288" s="10"/>
      <c r="M288" s="10"/>
      <c r="N288" s="10"/>
      <c r="O288" s="10"/>
      <c r="P288" s="10"/>
      <c r="Q288" s="10"/>
      <c r="R288" s="10"/>
      <c r="S288" s="10"/>
      <c r="T288" s="10"/>
      <c r="U288" s="10"/>
      <c r="V288" s="10"/>
      <c r="W288" s="10"/>
      <c r="X288" s="10"/>
      <c r="Y288" s="10"/>
      <c r="Z288" s="10"/>
      <c r="AA288" s="10"/>
    </row>
    <row r="289" spans="1:27" ht="12.75" customHeight="1" x14ac:dyDescent="0.15">
      <c r="A289" s="10"/>
      <c r="B289" s="10"/>
      <c r="C289" s="10"/>
      <c r="D289" s="10"/>
      <c r="E289" s="10"/>
      <c r="F289" s="10"/>
      <c r="G289" s="10"/>
      <c r="H289" s="10"/>
      <c r="I289" s="10"/>
      <c r="J289" s="10"/>
      <c r="K289" s="10"/>
      <c r="L289" s="10"/>
      <c r="M289" s="10"/>
      <c r="N289" s="10"/>
      <c r="O289" s="10"/>
      <c r="P289" s="10"/>
      <c r="Q289" s="10"/>
      <c r="R289" s="10"/>
      <c r="S289" s="10"/>
      <c r="T289" s="10"/>
      <c r="U289" s="10"/>
      <c r="V289" s="10"/>
      <c r="W289" s="10"/>
      <c r="X289" s="10"/>
      <c r="Y289" s="10"/>
      <c r="Z289" s="10"/>
      <c r="AA289" s="10"/>
    </row>
    <row r="290" spans="1:27" ht="12.75" customHeight="1" x14ac:dyDescent="0.15">
      <c r="A290" s="10"/>
      <c r="B290" s="10"/>
      <c r="C290" s="10"/>
      <c r="D290" s="10"/>
      <c r="E290" s="10"/>
      <c r="F290" s="10"/>
      <c r="G290" s="10"/>
      <c r="H290" s="10"/>
      <c r="I290" s="10"/>
      <c r="J290" s="10"/>
      <c r="K290" s="10"/>
      <c r="L290" s="10"/>
      <c r="M290" s="10"/>
      <c r="N290" s="10"/>
      <c r="O290" s="10"/>
      <c r="P290" s="10"/>
      <c r="Q290" s="10"/>
      <c r="R290" s="10"/>
      <c r="S290" s="10"/>
      <c r="T290" s="10"/>
      <c r="U290" s="10"/>
      <c r="V290" s="10"/>
      <c r="W290" s="10"/>
      <c r="X290" s="10"/>
      <c r="Y290" s="10"/>
      <c r="Z290" s="10"/>
      <c r="AA290" s="10"/>
    </row>
    <row r="291" spans="1:27" ht="12.75" customHeight="1" x14ac:dyDescent="0.15">
      <c r="A291" s="10"/>
      <c r="B291" s="10"/>
      <c r="C291" s="10"/>
      <c r="D291" s="10"/>
      <c r="E291" s="10"/>
      <c r="F291" s="10"/>
      <c r="G291" s="10"/>
      <c r="H291" s="10"/>
      <c r="I291" s="10"/>
      <c r="J291" s="10"/>
      <c r="K291" s="10"/>
      <c r="L291" s="10"/>
      <c r="M291" s="10"/>
      <c r="N291" s="10"/>
      <c r="O291" s="10"/>
      <c r="P291" s="10"/>
      <c r="Q291" s="10"/>
      <c r="R291" s="10"/>
      <c r="S291" s="10"/>
      <c r="T291" s="10"/>
      <c r="U291" s="10"/>
      <c r="V291" s="10"/>
      <c r="W291" s="10"/>
      <c r="X291" s="10"/>
      <c r="Y291" s="10"/>
      <c r="Z291" s="10"/>
      <c r="AA291" s="10"/>
    </row>
    <row r="292" spans="1:27" ht="12.75" customHeight="1" x14ac:dyDescent="0.15">
      <c r="A292" s="10"/>
      <c r="B292" s="10"/>
      <c r="C292" s="10"/>
      <c r="D292" s="10"/>
      <c r="E292" s="10"/>
      <c r="F292" s="10"/>
      <c r="G292" s="10"/>
      <c r="H292" s="10"/>
      <c r="I292" s="10"/>
      <c r="J292" s="10"/>
      <c r="K292" s="10"/>
      <c r="L292" s="10"/>
      <c r="M292" s="10"/>
      <c r="N292" s="10"/>
      <c r="O292" s="10"/>
      <c r="P292" s="10"/>
      <c r="Q292" s="10"/>
      <c r="R292" s="10"/>
      <c r="S292" s="10"/>
      <c r="T292" s="10"/>
      <c r="U292" s="10"/>
      <c r="V292" s="10"/>
      <c r="W292" s="10"/>
      <c r="X292" s="10"/>
      <c r="Y292" s="10"/>
      <c r="Z292" s="10"/>
      <c r="AA292" s="10"/>
    </row>
    <row r="293" spans="1:27" ht="12.75" customHeight="1" x14ac:dyDescent="0.15">
      <c r="A293" s="10"/>
      <c r="B293" s="10"/>
      <c r="C293" s="10"/>
      <c r="D293" s="10"/>
      <c r="E293" s="10"/>
      <c r="F293" s="10"/>
      <c r="G293" s="10"/>
      <c r="H293" s="10"/>
      <c r="I293" s="10"/>
      <c r="J293" s="10"/>
      <c r="K293" s="10"/>
      <c r="L293" s="10"/>
      <c r="M293" s="10"/>
      <c r="N293" s="10"/>
      <c r="O293" s="10"/>
      <c r="P293" s="10"/>
      <c r="Q293" s="10"/>
      <c r="R293" s="10"/>
      <c r="S293" s="10"/>
      <c r="T293" s="10"/>
      <c r="U293" s="10"/>
      <c r="V293" s="10"/>
      <c r="W293" s="10"/>
      <c r="X293" s="10"/>
      <c r="Y293" s="10"/>
      <c r="Z293" s="10"/>
      <c r="AA293" s="10"/>
    </row>
    <row r="294" spans="1:27" ht="12.75" customHeight="1" x14ac:dyDescent="0.15">
      <c r="A294" s="10"/>
      <c r="B294" s="10"/>
      <c r="C294" s="10"/>
      <c r="D294" s="10"/>
      <c r="E294" s="10"/>
      <c r="F294" s="10"/>
      <c r="G294" s="10"/>
      <c r="H294" s="10"/>
      <c r="I294" s="10"/>
      <c r="J294" s="10"/>
      <c r="K294" s="10"/>
      <c r="L294" s="10"/>
      <c r="M294" s="10"/>
      <c r="N294" s="10"/>
      <c r="O294" s="10"/>
      <c r="P294" s="10"/>
      <c r="Q294" s="10"/>
      <c r="R294" s="10"/>
      <c r="S294" s="10"/>
      <c r="T294" s="10"/>
      <c r="U294" s="10"/>
      <c r="V294" s="10"/>
      <c r="W294" s="10"/>
      <c r="X294" s="10"/>
      <c r="Y294" s="10"/>
      <c r="Z294" s="10"/>
      <c r="AA294" s="10"/>
    </row>
    <row r="295" spans="1:27" ht="12.75" customHeight="1" x14ac:dyDescent="0.15">
      <c r="A295" s="10"/>
      <c r="B295" s="10"/>
      <c r="C295" s="10"/>
      <c r="D295" s="10"/>
      <c r="E295" s="10"/>
      <c r="F295" s="10"/>
      <c r="G295" s="10"/>
      <c r="H295" s="10"/>
      <c r="I295" s="10"/>
      <c r="J295" s="10"/>
      <c r="K295" s="10"/>
      <c r="L295" s="10"/>
      <c r="M295" s="10"/>
      <c r="N295" s="10"/>
      <c r="O295" s="10"/>
      <c r="P295" s="10"/>
      <c r="Q295" s="10"/>
      <c r="R295" s="10"/>
      <c r="S295" s="10"/>
      <c r="T295" s="10"/>
      <c r="U295" s="10"/>
      <c r="V295" s="10"/>
      <c r="W295" s="10"/>
      <c r="X295" s="10"/>
      <c r="Y295" s="10"/>
      <c r="Z295" s="10"/>
      <c r="AA295" s="10"/>
    </row>
    <row r="296" spans="1:27" ht="12.75" customHeight="1" x14ac:dyDescent="0.15">
      <c r="A296" s="10"/>
      <c r="B296" s="10"/>
      <c r="C296" s="10"/>
      <c r="D296" s="10"/>
      <c r="E296" s="10"/>
      <c r="F296" s="10"/>
      <c r="G296" s="10"/>
      <c r="H296" s="10"/>
      <c r="I296" s="10"/>
      <c r="J296" s="10"/>
      <c r="K296" s="10"/>
      <c r="L296" s="10"/>
      <c r="M296" s="10"/>
      <c r="N296" s="10"/>
      <c r="O296" s="10"/>
      <c r="P296" s="10"/>
      <c r="Q296" s="10"/>
      <c r="R296" s="10"/>
      <c r="S296" s="10"/>
      <c r="T296" s="10"/>
      <c r="U296" s="10"/>
      <c r="V296" s="10"/>
      <c r="W296" s="10"/>
      <c r="X296" s="10"/>
      <c r="Y296" s="10"/>
      <c r="Z296" s="10"/>
      <c r="AA296" s="10"/>
    </row>
    <row r="297" spans="1:27" ht="12.75" customHeight="1" x14ac:dyDescent="0.15">
      <c r="A297" s="10"/>
      <c r="B297" s="10"/>
      <c r="C297" s="10"/>
      <c r="D297" s="10"/>
      <c r="E297" s="10"/>
      <c r="F297" s="10"/>
      <c r="G297" s="10"/>
      <c r="H297" s="10"/>
      <c r="I297" s="10"/>
      <c r="J297" s="10"/>
      <c r="K297" s="10"/>
      <c r="L297" s="10"/>
      <c r="M297" s="10"/>
      <c r="N297" s="10"/>
      <c r="O297" s="10"/>
      <c r="P297" s="10"/>
      <c r="Q297" s="10"/>
      <c r="R297" s="10"/>
      <c r="S297" s="10"/>
      <c r="T297" s="10"/>
      <c r="U297" s="10"/>
      <c r="V297" s="10"/>
      <c r="W297" s="10"/>
      <c r="X297" s="10"/>
      <c r="Y297" s="10"/>
      <c r="Z297" s="10"/>
      <c r="AA297" s="10"/>
    </row>
    <row r="298" spans="1:27" ht="12.75" customHeight="1" x14ac:dyDescent="0.15">
      <c r="A298" s="10"/>
      <c r="B298" s="10"/>
      <c r="C298" s="10"/>
      <c r="D298" s="10"/>
      <c r="E298" s="10"/>
      <c r="F298" s="10"/>
      <c r="G298" s="10"/>
      <c r="H298" s="10"/>
      <c r="I298" s="10"/>
      <c r="J298" s="10"/>
      <c r="K298" s="10"/>
      <c r="L298" s="10"/>
      <c r="M298" s="10"/>
      <c r="N298" s="10"/>
      <c r="O298" s="10"/>
      <c r="P298" s="10"/>
      <c r="Q298" s="10"/>
      <c r="R298" s="10"/>
      <c r="S298" s="10"/>
      <c r="T298" s="10"/>
      <c r="U298" s="10"/>
      <c r="V298" s="10"/>
      <c r="W298" s="10"/>
      <c r="X298" s="10"/>
      <c r="Y298" s="10"/>
      <c r="Z298" s="10"/>
      <c r="AA298" s="10"/>
    </row>
    <row r="299" spans="1:27" ht="12.75" customHeight="1" x14ac:dyDescent="0.15">
      <c r="A299" s="10"/>
      <c r="B299" s="10"/>
      <c r="C299" s="10"/>
      <c r="D299" s="10"/>
      <c r="E299" s="10"/>
      <c r="F299" s="10"/>
      <c r="G299" s="10"/>
      <c r="H299" s="10"/>
      <c r="I299" s="10"/>
      <c r="J299" s="10"/>
      <c r="K299" s="10"/>
      <c r="L299" s="10"/>
      <c r="M299" s="10"/>
      <c r="N299" s="10"/>
      <c r="O299" s="10"/>
      <c r="P299" s="10"/>
      <c r="Q299" s="10"/>
      <c r="R299" s="10"/>
      <c r="S299" s="10"/>
      <c r="T299" s="10"/>
      <c r="U299" s="10"/>
      <c r="V299" s="10"/>
      <c r="W299" s="10"/>
      <c r="X299" s="10"/>
      <c r="Y299" s="10"/>
      <c r="Z299" s="10"/>
      <c r="AA299" s="10"/>
    </row>
    <row r="300" spans="1:27" ht="12.75" customHeight="1" x14ac:dyDescent="0.15">
      <c r="A300" s="10"/>
      <c r="B300" s="10"/>
      <c r="C300" s="10"/>
      <c r="D300" s="10"/>
      <c r="E300" s="10"/>
      <c r="F300" s="10"/>
      <c r="G300" s="10"/>
      <c r="H300" s="10"/>
      <c r="I300" s="10"/>
      <c r="J300" s="10"/>
      <c r="K300" s="10"/>
      <c r="L300" s="10"/>
      <c r="M300" s="10"/>
      <c r="N300" s="10"/>
      <c r="O300" s="10"/>
      <c r="P300" s="10"/>
      <c r="Q300" s="10"/>
      <c r="R300" s="10"/>
      <c r="S300" s="10"/>
      <c r="T300" s="10"/>
      <c r="U300" s="10"/>
      <c r="V300" s="10"/>
      <c r="W300" s="10"/>
      <c r="X300" s="10"/>
      <c r="Y300" s="10"/>
      <c r="Z300" s="10"/>
      <c r="AA300" s="10"/>
    </row>
    <row r="301" spans="1:27" ht="12.75" customHeight="1" x14ac:dyDescent="0.15">
      <c r="A301" s="10"/>
      <c r="B301" s="10"/>
      <c r="C301" s="10"/>
      <c r="D301" s="10"/>
      <c r="E301" s="10"/>
      <c r="F301" s="10"/>
      <c r="G301" s="10"/>
      <c r="H301" s="10"/>
      <c r="I301" s="10"/>
      <c r="J301" s="10"/>
      <c r="K301" s="10"/>
      <c r="L301" s="10"/>
      <c r="M301" s="10"/>
      <c r="N301" s="10"/>
      <c r="O301" s="10"/>
      <c r="P301" s="10"/>
      <c r="Q301" s="10"/>
      <c r="R301" s="10"/>
      <c r="S301" s="10"/>
      <c r="T301" s="10"/>
      <c r="U301" s="10"/>
      <c r="V301" s="10"/>
      <c r="W301" s="10"/>
      <c r="X301" s="10"/>
      <c r="Y301" s="10"/>
      <c r="Z301" s="10"/>
      <c r="AA301" s="10"/>
    </row>
    <row r="302" spans="1:27" ht="12.75" customHeight="1" x14ac:dyDescent="0.15">
      <c r="A302" s="10"/>
      <c r="B302" s="10"/>
      <c r="C302" s="10"/>
      <c r="D302" s="10"/>
      <c r="E302" s="10"/>
      <c r="F302" s="10"/>
      <c r="G302" s="10"/>
      <c r="H302" s="10"/>
      <c r="I302" s="10"/>
      <c r="J302" s="10"/>
      <c r="K302" s="10"/>
      <c r="L302" s="10"/>
      <c r="M302" s="10"/>
      <c r="N302" s="10"/>
      <c r="O302" s="10"/>
      <c r="P302" s="10"/>
      <c r="Q302" s="10"/>
      <c r="R302" s="10"/>
      <c r="S302" s="10"/>
      <c r="T302" s="10"/>
      <c r="U302" s="10"/>
      <c r="V302" s="10"/>
      <c r="W302" s="10"/>
      <c r="X302" s="10"/>
      <c r="Y302" s="10"/>
      <c r="Z302" s="10"/>
      <c r="AA302" s="10"/>
    </row>
    <row r="303" spans="1:27" ht="12.75" customHeight="1" x14ac:dyDescent="0.15">
      <c r="A303" s="10"/>
      <c r="B303" s="10"/>
      <c r="C303" s="10"/>
      <c r="D303" s="10"/>
      <c r="E303" s="10"/>
      <c r="F303" s="10"/>
      <c r="G303" s="10"/>
      <c r="H303" s="10"/>
      <c r="I303" s="10"/>
      <c r="J303" s="10"/>
      <c r="K303" s="10"/>
      <c r="L303" s="10"/>
      <c r="M303" s="10"/>
      <c r="N303" s="10"/>
      <c r="O303" s="10"/>
      <c r="P303" s="10"/>
      <c r="Q303" s="10"/>
      <c r="R303" s="10"/>
      <c r="S303" s="10"/>
      <c r="T303" s="10"/>
      <c r="U303" s="10"/>
      <c r="V303" s="10"/>
      <c r="W303" s="10"/>
      <c r="X303" s="10"/>
      <c r="Y303" s="10"/>
      <c r="Z303" s="10"/>
      <c r="AA303" s="10"/>
    </row>
    <row r="304" spans="1:27" ht="12.75" customHeight="1" x14ac:dyDescent="0.15">
      <c r="A304" s="10"/>
      <c r="B304" s="10"/>
      <c r="C304" s="10"/>
      <c r="D304" s="10"/>
      <c r="E304" s="10"/>
      <c r="F304" s="10"/>
      <c r="G304" s="10"/>
      <c r="H304" s="10"/>
      <c r="I304" s="10"/>
      <c r="J304" s="10"/>
      <c r="K304" s="10"/>
      <c r="L304" s="10"/>
      <c r="M304" s="10"/>
      <c r="N304" s="10"/>
      <c r="O304" s="10"/>
      <c r="P304" s="10"/>
      <c r="Q304" s="10"/>
      <c r="R304" s="10"/>
      <c r="S304" s="10"/>
      <c r="T304" s="10"/>
      <c r="U304" s="10"/>
      <c r="V304" s="10"/>
      <c r="W304" s="10"/>
      <c r="X304" s="10"/>
      <c r="Y304" s="10"/>
      <c r="Z304" s="10"/>
      <c r="AA304" s="10"/>
    </row>
    <row r="305" spans="1:27" ht="12.75" customHeight="1" x14ac:dyDescent="0.15">
      <c r="A305" s="10"/>
      <c r="B305" s="10"/>
      <c r="C305" s="10"/>
      <c r="D305" s="10"/>
      <c r="E305" s="10"/>
      <c r="F305" s="10"/>
      <c r="G305" s="10"/>
      <c r="H305" s="10"/>
      <c r="I305" s="10"/>
      <c r="J305" s="10"/>
      <c r="K305" s="10"/>
      <c r="L305" s="10"/>
      <c r="M305" s="10"/>
      <c r="N305" s="10"/>
      <c r="O305" s="10"/>
      <c r="P305" s="10"/>
      <c r="Q305" s="10"/>
      <c r="R305" s="10"/>
      <c r="S305" s="10"/>
      <c r="T305" s="10"/>
      <c r="U305" s="10"/>
      <c r="V305" s="10"/>
      <c r="W305" s="10"/>
      <c r="X305" s="10"/>
      <c r="Y305" s="10"/>
      <c r="Z305" s="10"/>
      <c r="AA305" s="10"/>
    </row>
    <row r="306" spans="1:27" ht="12.75" customHeight="1" x14ac:dyDescent="0.15">
      <c r="A306" s="10"/>
      <c r="B306" s="10"/>
      <c r="C306" s="10"/>
      <c r="D306" s="10"/>
      <c r="E306" s="10"/>
      <c r="F306" s="10"/>
      <c r="G306" s="10"/>
      <c r="H306" s="10"/>
      <c r="I306" s="10"/>
      <c r="J306" s="10"/>
      <c r="K306" s="10"/>
      <c r="L306" s="10"/>
      <c r="M306" s="10"/>
      <c r="N306" s="10"/>
      <c r="O306" s="10"/>
      <c r="P306" s="10"/>
      <c r="Q306" s="10"/>
      <c r="R306" s="10"/>
      <c r="S306" s="10"/>
      <c r="T306" s="10"/>
      <c r="U306" s="10"/>
      <c r="V306" s="10"/>
      <c r="W306" s="10"/>
      <c r="X306" s="10"/>
      <c r="Y306" s="10"/>
      <c r="Z306" s="10"/>
      <c r="AA306" s="10"/>
    </row>
    <row r="307" spans="1:27" ht="12.75" customHeight="1" x14ac:dyDescent="0.15">
      <c r="A307" s="10"/>
      <c r="B307" s="10"/>
      <c r="C307" s="10"/>
      <c r="D307" s="10"/>
      <c r="E307" s="10"/>
      <c r="F307" s="10"/>
      <c r="G307" s="10"/>
      <c r="H307" s="10"/>
      <c r="I307" s="10"/>
      <c r="J307" s="10"/>
      <c r="K307" s="10"/>
      <c r="L307" s="10"/>
      <c r="M307" s="10"/>
      <c r="N307" s="10"/>
      <c r="O307" s="10"/>
      <c r="P307" s="10"/>
      <c r="Q307" s="10"/>
      <c r="R307" s="10"/>
      <c r="S307" s="10"/>
      <c r="T307" s="10"/>
      <c r="U307" s="10"/>
      <c r="V307" s="10"/>
      <c r="W307" s="10"/>
      <c r="X307" s="10"/>
      <c r="Y307" s="10"/>
      <c r="Z307" s="10"/>
      <c r="AA307" s="10"/>
    </row>
    <row r="308" spans="1:27" ht="12.75" customHeight="1" x14ac:dyDescent="0.15">
      <c r="A308" s="10"/>
      <c r="B308" s="10"/>
      <c r="C308" s="10"/>
      <c r="D308" s="10"/>
      <c r="E308" s="10"/>
      <c r="F308" s="10"/>
      <c r="G308" s="10"/>
      <c r="H308" s="10"/>
      <c r="I308" s="10"/>
      <c r="J308" s="10"/>
      <c r="K308" s="10"/>
      <c r="L308" s="10"/>
      <c r="M308" s="10"/>
      <c r="N308" s="10"/>
      <c r="O308" s="10"/>
      <c r="P308" s="10"/>
      <c r="Q308" s="10"/>
      <c r="R308" s="10"/>
      <c r="S308" s="10"/>
      <c r="T308" s="10"/>
      <c r="U308" s="10"/>
      <c r="V308" s="10"/>
      <c r="W308" s="10"/>
      <c r="X308" s="10"/>
      <c r="Y308" s="10"/>
      <c r="Z308" s="10"/>
      <c r="AA308" s="10"/>
    </row>
    <row r="309" spans="1:27" ht="12.75" customHeight="1" x14ac:dyDescent="0.15">
      <c r="A309" s="10"/>
      <c r="B309" s="10"/>
      <c r="C309" s="10"/>
      <c r="D309" s="10"/>
      <c r="E309" s="10"/>
      <c r="F309" s="10"/>
      <c r="G309" s="10"/>
      <c r="H309" s="10"/>
      <c r="I309" s="10"/>
      <c r="J309" s="10"/>
      <c r="K309" s="10"/>
      <c r="L309" s="10"/>
      <c r="M309" s="10"/>
      <c r="N309" s="10"/>
      <c r="O309" s="10"/>
      <c r="P309" s="10"/>
      <c r="Q309" s="10"/>
      <c r="R309" s="10"/>
      <c r="S309" s="10"/>
      <c r="T309" s="10"/>
      <c r="U309" s="10"/>
      <c r="V309" s="10"/>
      <c r="W309" s="10"/>
      <c r="X309" s="10"/>
      <c r="Y309" s="10"/>
      <c r="Z309" s="10"/>
      <c r="AA309" s="10"/>
    </row>
    <row r="310" spans="1:27" ht="12.75" customHeight="1" x14ac:dyDescent="0.15">
      <c r="A310" s="10"/>
      <c r="B310" s="10"/>
      <c r="C310" s="10"/>
      <c r="D310" s="10"/>
      <c r="E310" s="10"/>
      <c r="F310" s="10"/>
      <c r="G310" s="10"/>
      <c r="H310" s="10"/>
      <c r="I310" s="10"/>
      <c r="J310" s="10"/>
      <c r="K310" s="10"/>
      <c r="L310" s="10"/>
      <c r="M310" s="10"/>
      <c r="N310" s="10"/>
      <c r="O310" s="10"/>
      <c r="P310" s="10"/>
      <c r="Q310" s="10"/>
      <c r="R310" s="10"/>
      <c r="S310" s="10"/>
      <c r="T310" s="10"/>
      <c r="U310" s="10"/>
      <c r="V310" s="10"/>
      <c r="W310" s="10"/>
      <c r="X310" s="10"/>
      <c r="Y310" s="10"/>
      <c r="Z310" s="10"/>
      <c r="AA310" s="10"/>
    </row>
    <row r="311" spans="1:27" ht="12.75" customHeight="1" x14ac:dyDescent="0.15">
      <c r="A311" s="10"/>
      <c r="B311" s="10"/>
      <c r="C311" s="10"/>
      <c r="D311" s="10"/>
      <c r="E311" s="10"/>
      <c r="F311" s="10"/>
      <c r="G311" s="10"/>
      <c r="H311" s="10"/>
      <c r="I311" s="10"/>
      <c r="J311" s="10"/>
      <c r="K311" s="10"/>
      <c r="L311" s="10"/>
      <c r="M311" s="10"/>
      <c r="N311" s="10"/>
      <c r="O311" s="10"/>
      <c r="P311" s="10"/>
      <c r="Q311" s="10"/>
      <c r="R311" s="10"/>
      <c r="S311" s="10"/>
      <c r="T311" s="10"/>
      <c r="U311" s="10"/>
      <c r="V311" s="10"/>
      <c r="W311" s="10"/>
      <c r="X311" s="10"/>
      <c r="Y311" s="10"/>
      <c r="Z311" s="10"/>
      <c r="AA311" s="10"/>
    </row>
    <row r="312" spans="1:27" ht="12.75" customHeight="1" x14ac:dyDescent="0.15">
      <c r="A312" s="10"/>
      <c r="B312" s="10"/>
      <c r="C312" s="10"/>
      <c r="D312" s="10"/>
      <c r="E312" s="10"/>
      <c r="F312" s="10"/>
      <c r="G312" s="10"/>
      <c r="H312" s="10"/>
      <c r="I312" s="10"/>
      <c r="J312" s="10"/>
      <c r="K312" s="10"/>
      <c r="L312" s="10"/>
      <c r="M312" s="10"/>
      <c r="N312" s="10"/>
      <c r="O312" s="10"/>
      <c r="P312" s="10"/>
      <c r="Q312" s="10"/>
      <c r="R312" s="10"/>
      <c r="S312" s="10"/>
      <c r="T312" s="10"/>
      <c r="U312" s="10"/>
      <c r="V312" s="10"/>
      <c r="W312" s="10"/>
      <c r="X312" s="10"/>
      <c r="Y312" s="10"/>
      <c r="Z312" s="10"/>
      <c r="AA312" s="10"/>
    </row>
    <row r="313" spans="1:27" ht="12.75" customHeight="1" x14ac:dyDescent="0.15">
      <c r="A313" s="10"/>
      <c r="B313" s="10"/>
      <c r="C313" s="10"/>
      <c r="D313" s="10"/>
      <c r="E313" s="10"/>
      <c r="F313" s="10"/>
      <c r="G313" s="10"/>
      <c r="H313" s="10"/>
      <c r="I313" s="10"/>
      <c r="J313" s="10"/>
      <c r="K313" s="10"/>
      <c r="L313" s="10"/>
      <c r="M313" s="10"/>
      <c r="N313" s="10"/>
      <c r="O313" s="10"/>
      <c r="P313" s="10"/>
      <c r="Q313" s="10"/>
      <c r="R313" s="10"/>
      <c r="S313" s="10"/>
      <c r="T313" s="10"/>
      <c r="U313" s="10"/>
      <c r="V313" s="10"/>
      <c r="W313" s="10"/>
      <c r="X313" s="10"/>
      <c r="Y313" s="10"/>
      <c r="Z313" s="10"/>
      <c r="AA313" s="10"/>
    </row>
    <row r="314" spans="1:27" ht="12.75" customHeight="1" x14ac:dyDescent="0.15">
      <c r="A314" s="10"/>
      <c r="B314" s="10"/>
      <c r="C314" s="10"/>
      <c r="D314" s="10"/>
      <c r="E314" s="10"/>
      <c r="F314" s="10"/>
      <c r="G314" s="10"/>
      <c r="H314" s="10"/>
      <c r="I314" s="10"/>
      <c r="J314" s="10"/>
      <c r="K314" s="10"/>
      <c r="L314" s="10"/>
      <c r="M314" s="10"/>
      <c r="N314" s="10"/>
      <c r="O314" s="10"/>
      <c r="P314" s="10"/>
      <c r="Q314" s="10"/>
      <c r="R314" s="10"/>
      <c r="S314" s="10"/>
      <c r="T314" s="10"/>
      <c r="U314" s="10"/>
      <c r="V314" s="10"/>
      <c r="W314" s="10"/>
      <c r="X314" s="10"/>
      <c r="Y314" s="10"/>
      <c r="Z314" s="10"/>
      <c r="AA314" s="10"/>
    </row>
    <row r="315" spans="1:27" ht="12.75" customHeight="1" x14ac:dyDescent="0.15">
      <c r="A315" s="10"/>
      <c r="B315" s="10"/>
      <c r="C315" s="10"/>
      <c r="D315" s="10"/>
      <c r="E315" s="10"/>
      <c r="F315" s="10"/>
      <c r="G315" s="10"/>
      <c r="H315" s="10"/>
      <c r="I315" s="10"/>
      <c r="J315" s="10"/>
      <c r="K315" s="10"/>
      <c r="L315" s="10"/>
      <c r="M315" s="10"/>
      <c r="N315" s="10"/>
      <c r="O315" s="10"/>
      <c r="P315" s="10"/>
      <c r="Q315" s="10"/>
      <c r="R315" s="10"/>
      <c r="S315" s="10"/>
      <c r="T315" s="10"/>
      <c r="U315" s="10"/>
      <c r="V315" s="10"/>
      <c r="W315" s="10"/>
      <c r="X315" s="10"/>
      <c r="Y315" s="10"/>
      <c r="Z315" s="10"/>
      <c r="AA315" s="10"/>
    </row>
    <row r="316" spans="1:27" ht="12.75" customHeight="1" x14ac:dyDescent="0.15">
      <c r="A316" s="10"/>
      <c r="B316" s="10"/>
      <c r="C316" s="10"/>
      <c r="D316" s="10"/>
      <c r="E316" s="10"/>
      <c r="F316" s="10"/>
      <c r="G316" s="10"/>
      <c r="H316" s="10"/>
      <c r="I316" s="10"/>
      <c r="J316" s="10"/>
      <c r="K316" s="10"/>
      <c r="L316" s="10"/>
      <c r="M316" s="10"/>
      <c r="N316" s="10"/>
      <c r="O316" s="10"/>
      <c r="P316" s="10"/>
      <c r="Q316" s="10"/>
      <c r="R316" s="10"/>
      <c r="S316" s="10"/>
      <c r="T316" s="10"/>
      <c r="U316" s="10"/>
      <c r="V316" s="10"/>
      <c r="W316" s="10"/>
      <c r="X316" s="10"/>
      <c r="Y316" s="10"/>
      <c r="Z316" s="10"/>
      <c r="AA316" s="10"/>
    </row>
    <row r="317" spans="1:27" ht="12.75" customHeight="1" x14ac:dyDescent="0.15">
      <c r="A317" s="10"/>
      <c r="B317" s="10"/>
      <c r="C317" s="10"/>
      <c r="D317" s="10"/>
      <c r="E317" s="10"/>
      <c r="F317" s="10"/>
      <c r="G317" s="10"/>
      <c r="H317" s="10"/>
      <c r="I317" s="10"/>
      <c r="J317" s="10"/>
      <c r="K317" s="10"/>
      <c r="L317" s="10"/>
      <c r="M317" s="10"/>
      <c r="N317" s="10"/>
      <c r="O317" s="10"/>
      <c r="P317" s="10"/>
      <c r="Q317" s="10"/>
      <c r="R317" s="10"/>
      <c r="S317" s="10"/>
      <c r="T317" s="10"/>
      <c r="U317" s="10"/>
      <c r="V317" s="10"/>
      <c r="W317" s="10"/>
      <c r="X317" s="10"/>
      <c r="Y317" s="10"/>
      <c r="Z317" s="10"/>
      <c r="AA317" s="10"/>
    </row>
    <row r="318" spans="1:27" ht="12.75" customHeight="1" x14ac:dyDescent="0.15">
      <c r="A318" s="10"/>
      <c r="B318" s="10"/>
      <c r="C318" s="10"/>
      <c r="D318" s="10"/>
      <c r="E318" s="10"/>
      <c r="F318" s="10"/>
      <c r="G318" s="10"/>
      <c r="H318" s="10"/>
      <c r="I318" s="10"/>
      <c r="J318" s="10"/>
      <c r="K318" s="10"/>
      <c r="L318" s="10"/>
      <c r="M318" s="10"/>
      <c r="N318" s="10"/>
      <c r="O318" s="10"/>
      <c r="P318" s="10"/>
      <c r="Q318" s="10"/>
      <c r="R318" s="10"/>
      <c r="S318" s="10"/>
      <c r="T318" s="10"/>
      <c r="U318" s="10"/>
      <c r="V318" s="10"/>
      <c r="W318" s="10"/>
      <c r="X318" s="10"/>
      <c r="Y318" s="10"/>
      <c r="Z318" s="10"/>
      <c r="AA318" s="10"/>
    </row>
    <row r="319" spans="1:27" ht="12.75" customHeight="1" x14ac:dyDescent="0.15">
      <c r="A319" s="10"/>
      <c r="B319" s="10"/>
      <c r="C319" s="10"/>
      <c r="D319" s="10"/>
      <c r="E319" s="10"/>
      <c r="F319" s="10"/>
      <c r="G319" s="10"/>
      <c r="H319" s="10"/>
      <c r="I319" s="10"/>
      <c r="J319" s="10"/>
      <c r="K319" s="10"/>
      <c r="L319" s="10"/>
      <c r="M319" s="10"/>
      <c r="N319" s="10"/>
      <c r="O319" s="10"/>
      <c r="P319" s="10"/>
      <c r="Q319" s="10"/>
      <c r="R319" s="10"/>
      <c r="S319" s="10"/>
      <c r="T319" s="10"/>
      <c r="U319" s="10"/>
      <c r="V319" s="10"/>
      <c r="W319" s="10"/>
      <c r="X319" s="10"/>
      <c r="Y319" s="10"/>
      <c r="Z319" s="10"/>
      <c r="AA319" s="10"/>
    </row>
    <row r="320" spans="1:27" ht="12.75" customHeight="1" x14ac:dyDescent="0.15">
      <c r="A320" s="10"/>
      <c r="B320" s="10"/>
      <c r="C320" s="10"/>
      <c r="D320" s="10"/>
      <c r="E320" s="10"/>
      <c r="F320" s="10"/>
      <c r="G320" s="10"/>
      <c r="H320" s="10"/>
      <c r="I320" s="10"/>
      <c r="J320" s="10"/>
      <c r="K320" s="10"/>
      <c r="L320" s="10"/>
      <c r="M320" s="10"/>
      <c r="N320" s="10"/>
      <c r="O320" s="10"/>
      <c r="P320" s="10"/>
      <c r="Q320" s="10"/>
      <c r="R320" s="10"/>
      <c r="S320" s="10"/>
      <c r="T320" s="10"/>
      <c r="U320" s="10"/>
      <c r="V320" s="10"/>
      <c r="W320" s="10"/>
      <c r="X320" s="10"/>
      <c r="Y320" s="10"/>
      <c r="Z320" s="10"/>
      <c r="AA320" s="10"/>
    </row>
    <row r="321" spans="1:27" ht="12.75" customHeight="1" x14ac:dyDescent="0.15">
      <c r="A321" s="10"/>
      <c r="B321" s="10"/>
      <c r="C321" s="10"/>
      <c r="D321" s="10"/>
      <c r="E321" s="10"/>
      <c r="F321" s="10"/>
      <c r="G321" s="10"/>
      <c r="H321" s="10"/>
      <c r="I321" s="10"/>
      <c r="J321" s="10"/>
      <c r="K321" s="10"/>
      <c r="L321" s="10"/>
      <c r="M321" s="10"/>
      <c r="N321" s="10"/>
      <c r="O321" s="10"/>
      <c r="P321" s="10"/>
      <c r="Q321" s="10"/>
      <c r="R321" s="10"/>
      <c r="S321" s="10"/>
      <c r="T321" s="10"/>
      <c r="U321" s="10"/>
      <c r="V321" s="10"/>
      <c r="W321" s="10"/>
      <c r="X321" s="10"/>
      <c r="Y321" s="10"/>
      <c r="Z321" s="10"/>
      <c r="AA321" s="10"/>
    </row>
    <row r="322" spans="1:27" ht="12.75" customHeight="1" x14ac:dyDescent="0.15">
      <c r="A322" s="10"/>
      <c r="B322" s="10"/>
      <c r="C322" s="10"/>
      <c r="D322" s="10"/>
      <c r="E322" s="10"/>
      <c r="F322" s="10"/>
      <c r="G322" s="10"/>
      <c r="H322" s="10"/>
      <c r="I322" s="10"/>
      <c r="J322" s="10"/>
      <c r="K322" s="10"/>
      <c r="L322" s="10"/>
      <c r="M322" s="10"/>
      <c r="N322" s="10"/>
      <c r="O322" s="10"/>
      <c r="P322" s="10"/>
      <c r="Q322" s="10"/>
      <c r="R322" s="10"/>
      <c r="S322" s="10"/>
      <c r="T322" s="10"/>
      <c r="U322" s="10"/>
      <c r="V322" s="10"/>
      <c r="W322" s="10"/>
      <c r="X322" s="10"/>
      <c r="Y322" s="10"/>
      <c r="Z322" s="10"/>
      <c r="AA322" s="10"/>
    </row>
    <row r="323" spans="1:27" ht="12.75" customHeight="1" x14ac:dyDescent="0.15">
      <c r="A323" s="10"/>
      <c r="B323" s="10"/>
      <c r="C323" s="10"/>
      <c r="D323" s="10"/>
      <c r="E323" s="10"/>
      <c r="F323" s="10"/>
      <c r="G323" s="10"/>
      <c r="H323" s="10"/>
      <c r="I323" s="10"/>
      <c r="J323" s="10"/>
      <c r="K323" s="10"/>
      <c r="L323" s="10"/>
      <c r="M323" s="10"/>
      <c r="N323" s="10"/>
      <c r="O323" s="10"/>
      <c r="P323" s="10"/>
      <c r="Q323" s="10"/>
      <c r="R323" s="10"/>
      <c r="S323" s="10"/>
      <c r="T323" s="10"/>
      <c r="U323" s="10"/>
      <c r="V323" s="10"/>
      <c r="W323" s="10"/>
      <c r="X323" s="10"/>
      <c r="Y323" s="10"/>
      <c r="Z323" s="10"/>
      <c r="AA323" s="10"/>
    </row>
    <row r="324" spans="1:27" ht="12.75" customHeight="1" x14ac:dyDescent="0.15">
      <c r="A324" s="10"/>
      <c r="B324" s="10"/>
      <c r="C324" s="10"/>
      <c r="D324" s="10"/>
      <c r="E324" s="10"/>
      <c r="F324" s="10"/>
      <c r="G324" s="10"/>
      <c r="H324" s="10"/>
      <c r="I324" s="10"/>
      <c r="J324" s="10"/>
      <c r="K324" s="10"/>
      <c r="L324" s="10"/>
      <c r="M324" s="10"/>
      <c r="N324" s="10"/>
      <c r="O324" s="10"/>
      <c r="P324" s="10"/>
      <c r="Q324" s="10"/>
      <c r="R324" s="10"/>
      <c r="S324" s="10"/>
      <c r="T324" s="10"/>
      <c r="U324" s="10"/>
      <c r="V324" s="10"/>
      <c r="W324" s="10"/>
      <c r="X324" s="10"/>
      <c r="Y324" s="10"/>
      <c r="Z324" s="10"/>
      <c r="AA324" s="10"/>
    </row>
    <row r="325" spans="1:27" ht="12.75" customHeight="1" x14ac:dyDescent="0.15">
      <c r="A325" s="10"/>
      <c r="B325" s="10"/>
      <c r="C325" s="10"/>
      <c r="D325" s="10"/>
      <c r="E325" s="10"/>
      <c r="F325" s="10"/>
      <c r="G325" s="10"/>
      <c r="H325" s="10"/>
      <c r="I325" s="10"/>
      <c r="J325" s="10"/>
      <c r="K325" s="10"/>
      <c r="L325" s="10"/>
      <c r="M325" s="10"/>
      <c r="N325" s="10"/>
      <c r="O325" s="10"/>
      <c r="P325" s="10"/>
      <c r="Q325" s="10"/>
      <c r="R325" s="10"/>
      <c r="S325" s="10"/>
      <c r="T325" s="10"/>
      <c r="U325" s="10"/>
      <c r="V325" s="10"/>
      <c r="W325" s="10"/>
      <c r="X325" s="10"/>
      <c r="Y325" s="10"/>
      <c r="Z325" s="10"/>
      <c r="AA325" s="10"/>
    </row>
    <row r="326" spans="1:27" ht="12.75" customHeight="1" x14ac:dyDescent="0.15">
      <c r="A326" s="10"/>
      <c r="B326" s="10"/>
      <c r="C326" s="10"/>
      <c r="D326" s="10"/>
      <c r="E326" s="10"/>
      <c r="F326" s="10"/>
      <c r="G326" s="10"/>
      <c r="H326" s="10"/>
      <c r="I326" s="10"/>
      <c r="J326" s="10"/>
      <c r="K326" s="10"/>
      <c r="L326" s="10"/>
      <c r="M326" s="10"/>
      <c r="N326" s="10"/>
      <c r="O326" s="10"/>
      <c r="P326" s="10"/>
      <c r="Q326" s="10"/>
      <c r="R326" s="10"/>
      <c r="S326" s="10"/>
      <c r="T326" s="10"/>
      <c r="U326" s="10"/>
      <c r="V326" s="10"/>
      <c r="W326" s="10"/>
      <c r="X326" s="10"/>
      <c r="Y326" s="10"/>
      <c r="Z326" s="10"/>
      <c r="AA326" s="10"/>
    </row>
    <row r="327" spans="1:27" ht="12.75" customHeight="1" x14ac:dyDescent="0.15">
      <c r="A327" s="10"/>
      <c r="B327" s="10"/>
      <c r="C327" s="10"/>
      <c r="D327" s="10"/>
      <c r="E327" s="10"/>
      <c r="F327" s="10"/>
      <c r="G327" s="10"/>
      <c r="H327" s="10"/>
      <c r="I327" s="10"/>
      <c r="J327" s="10"/>
      <c r="K327" s="10"/>
      <c r="L327" s="10"/>
      <c r="M327" s="10"/>
      <c r="N327" s="10"/>
      <c r="O327" s="10"/>
      <c r="P327" s="10"/>
      <c r="Q327" s="10"/>
      <c r="R327" s="10"/>
      <c r="S327" s="10"/>
      <c r="T327" s="10"/>
      <c r="U327" s="10"/>
      <c r="V327" s="10"/>
      <c r="W327" s="10"/>
      <c r="X327" s="10"/>
      <c r="Y327" s="10"/>
      <c r="Z327" s="10"/>
      <c r="AA327" s="10"/>
    </row>
    <row r="328" spans="1:27" ht="12.75" customHeight="1" x14ac:dyDescent="0.15">
      <c r="A328" s="10"/>
      <c r="B328" s="10"/>
      <c r="C328" s="10"/>
      <c r="D328" s="10"/>
      <c r="E328" s="10"/>
      <c r="F328" s="10"/>
      <c r="G328" s="10"/>
      <c r="H328" s="10"/>
      <c r="I328" s="10"/>
      <c r="J328" s="10"/>
      <c r="K328" s="10"/>
      <c r="L328" s="10"/>
      <c r="M328" s="10"/>
      <c r="N328" s="10"/>
      <c r="O328" s="10"/>
      <c r="P328" s="10"/>
      <c r="Q328" s="10"/>
      <c r="R328" s="10"/>
      <c r="S328" s="10"/>
      <c r="T328" s="10"/>
      <c r="U328" s="10"/>
      <c r="V328" s="10"/>
      <c r="W328" s="10"/>
      <c r="X328" s="10"/>
      <c r="Y328" s="10"/>
      <c r="Z328" s="10"/>
      <c r="AA328" s="10"/>
    </row>
    <row r="329" spans="1:27" ht="12.75" customHeight="1" x14ac:dyDescent="0.15">
      <c r="A329" s="10"/>
      <c r="B329" s="10"/>
      <c r="C329" s="10"/>
      <c r="D329" s="10"/>
      <c r="E329" s="10"/>
      <c r="F329" s="10"/>
      <c r="G329" s="10"/>
      <c r="H329" s="10"/>
      <c r="I329" s="10"/>
      <c r="J329" s="10"/>
      <c r="K329" s="10"/>
      <c r="L329" s="10"/>
      <c r="M329" s="10"/>
      <c r="N329" s="10"/>
      <c r="O329" s="10"/>
      <c r="P329" s="10"/>
      <c r="Q329" s="10"/>
      <c r="R329" s="10"/>
      <c r="S329" s="10"/>
      <c r="T329" s="10"/>
      <c r="U329" s="10"/>
      <c r="V329" s="10"/>
      <c r="W329" s="10"/>
      <c r="X329" s="10"/>
      <c r="Y329" s="10"/>
      <c r="Z329" s="10"/>
      <c r="AA329" s="10"/>
    </row>
    <row r="330" spans="1:27" ht="12.75" customHeight="1" x14ac:dyDescent="0.15">
      <c r="A330" s="10"/>
      <c r="B330" s="10"/>
      <c r="C330" s="10"/>
      <c r="D330" s="10"/>
      <c r="E330" s="10"/>
      <c r="F330" s="10"/>
      <c r="G330" s="10"/>
      <c r="H330" s="10"/>
      <c r="I330" s="10"/>
      <c r="J330" s="10"/>
      <c r="K330" s="10"/>
      <c r="L330" s="10"/>
      <c r="M330" s="10"/>
      <c r="N330" s="10"/>
      <c r="O330" s="10"/>
      <c r="P330" s="10"/>
      <c r="Q330" s="10"/>
      <c r="R330" s="10"/>
      <c r="S330" s="10"/>
      <c r="T330" s="10"/>
      <c r="U330" s="10"/>
      <c r="V330" s="10"/>
      <c r="W330" s="10"/>
      <c r="X330" s="10"/>
      <c r="Y330" s="10"/>
      <c r="Z330" s="10"/>
      <c r="AA330" s="10"/>
    </row>
    <row r="331" spans="1:27" ht="12.75" customHeight="1" x14ac:dyDescent="0.15">
      <c r="A331" s="10"/>
      <c r="B331" s="10"/>
      <c r="C331" s="10"/>
      <c r="D331" s="10"/>
      <c r="E331" s="10"/>
      <c r="F331" s="10"/>
      <c r="G331" s="10"/>
      <c r="H331" s="10"/>
      <c r="I331" s="10"/>
      <c r="J331" s="10"/>
      <c r="K331" s="10"/>
      <c r="L331" s="10"/>
      <c r="M331" s="10"/>
      <c r="N331" s="10"/>
      <c r="O331" s="10"/>
      <c r="P331" s="10"/>
      <c r="Q331" s="10"/>
      <c r="R331" s="10"/>
      <c r="S331" s="10"/>
      <c r="T331" s="10"/>
      <c r="U331" s="10"/>
      <c r="V331" s="10"/>
      <c r="W331" s="10"/>
      <c r="X331" s="10"/>
      <c r="Y331" s="10"/>
      <c r="Z331" s="10"/>
      <c r="AA331" s="10"/>
    </row>
    <row r="332" spans="1:27" ht="12.75" customHeight="1" x14ac:dyDescent="0.15">
      <c r="A332" s="10"/>
      <c r="B332" s="10"/>
      <c r="C332" s="10"/>
      <c r="D332" s="10"/>
      <c r="E332" s="10"/>
      <c r="F332" s="10"/>
      <c r="G332" s="10"/>
      <c r="H332" s="10"/>
      <c r="I332" s="10"/>
      <c r="J332" s="10"/>
      <c r="K332" s="10"/>
      <c r="L332" s="10"/>
      <c r="M332" s="10"/>
      <c r="N332" s="10"/>
      <c r="O332" s="10"/>
      <c r="P332" s="10"/>
      <c r="Q332" s="10"/>
      <c r="R332" s="10"/>
      <c r="S332" s="10"/>
      <c r="T332" s="10"/>
      <c r="U332" s="10"/>
      <c r="V332" s="10"/>
      <c r="W332" s="10"/>
      <c r="X332" s="10"/>
      <c r="Y332" s="10"/>
      <c r="Z332" s="10"/>
      <c r="AA332" s="10"/>
    </row>
    <row r="333" spans="1:27" ht="12.75" customHeight="1" x14ac:dyDescent="0.15">
      <c r="A333" s="10"/>
      <c r="B333" s="10"/>
      <c r="C333" s="10"/>
      <c r="D333" s="10"/>
      <c r="E333" s="10"/>
      <c r="F333" s="10"/>
      <c r="G333" s="10"/>
      <c r="H333" s="10"/>
      <c r="I333" s="10"/>
      <c r="J333" s="10"/>
      <c r="K333" s="10"/>
      <c r="L333" s="10"/>
      <c r="M333" s="10"/>
      <c r="N333" s="10"/>
      <c r="O333" s="10"/>
      <c r="P333" s="10"/>
      <c r="Q333" s="10"/>
      <c r="R333" s="10"/>
      <c r="S333" s="10"/>
      <c r="T333" s="10"/>
      <c r="U333" s="10"/>
      <c r="V333" s="10"/>
      <c r="W333" s="10"/>
      <c r="X333" s="10"/>
      <c r="Y333" s="10"/>
      <c r="Z333" s="10"/>
      <c r="AA333" s="10"/>
    </row>
    <row r="334" spans="1:27" ht="12.75" customHeight="1" x14ac:dyDescent="0.15">
      <c r="A334" s="10"/>
      <c r="B334" s="10"/>
      <c r="C334" s="10"/>
      <c r="D334" s="10"/>
      <c r="E334" s="10"/>
      <c r="F334" s="10"/>
      <c r="G334" s="10"/>
      <c r="H334" s="10"/>
      <c r="I334" s="10"/>
      <c r="J334" s="10"/>
      <c r="K334" s="10"/>
      <c r="L334" s="10"/>
      <c r="M334" s="10"/>
      <c r="N334" s="10"/>
      <c r="O334" s="10"/>
      <c r="P334" s="10"/>
      <c r="Q334" s="10"/>
      <c r="R334" s="10"/>
      <c r="S334" s="10"/>
      <c r="T334" s="10"/>
      <c r="U334" s="10"/>
      <c r="V334" s="10"/>
      <c r="W334" s="10"/>
      <c r="X334" s="10"/>
      <c r="Y334" s="10"/>
      <c r="Z334" s="10"/>
      <c r="AA334" s="10"/>
    </row>
    <row r="335" spans="1:27" ht="12.75" customHeight="1" x14ac:dyDescent="0.15">
      <c r="A335" s="10"/>
      <c r="B335" s="10"/>
      <c r="C335" s="10"/>
      <c r="D335" s="10"/>
      <c r="E335" s="10"/>
      <c r="F335" s="10"/>
      <c r="G335" s="10"/>
      <c r="H335" s="10"/>
      <c r="I335" s="10"/>
      <c r="J335" s="10"/>
      <c r="K335" s="10"/>
      <c r="L335" s="10"/>
      <c r="M335" s="10"/>
      <c r="N335" s="10"/>
      <c r="O335" s="10"/>
      <c r="P335" s="10"/>
      <c r="Q335" s="10"/>
      <c r="R335" s="10"/>
      <c r="S335" s="10"/>
      <c r="T335" s="10"/>
      <c r="U335" s="10"/>
      <c r="V335" s="10"/>
      <c r="W335" s="10"/>
      <c r="X335" s="10"/>
      <c r="Y335" s="10"/>
      <c r="Z335" s="10"/>
      <c r="AA335" s="10"/>
    </row>
    <row r="336" spans="1:27" ht="12.75" customHeight="1" x14ac:dyDescent="0.15">
      <c r="A336" s="10"/>
      <c r="B336" s="10"/>
      <c r="C336" s="10"/>
      <c r="D336" s="10"/>
      <c r="E336" s="10"/>
      <c r="F336" s="10"/>
      <c r="G336" s="10"/>
      <c r="H336" s="10"/>
      <c r="I336" s="10"/>
      <c r="J336" s="10"/>
      <c r="K336" s="10"/>
      <c r="L336" s="10"/>
      <c r="M336" s="10"/>
      <c r="N336" s="10"/>
      <c r="O336" s="10"/>
      <c r="P336" s="10"/>
      <c r="Q336" s="10"/>
      <c r="R336" s="10"/>
      <c r="S336" s="10"/>
      <c r="T336" s="10"/>
      <c r="U336" s="10"/>
      <c r="V336" s="10"/>
      <c r="W336" s="10"/>
      <c r="X336" s="10"/>
      <c r="Y336" s="10"/>
      <c r="Z336" s="10"/>
      <c r="AA336" s="10"/>
    </row>
    <row r="337" spans="1:27" ht="12.75" customHeight="1" x14ac:dyDescent="0.15">
      <c r="A337" s="10"/>
      <c r="B337" s="10"/>
      <c r="C337" s="10"/>
      <c r="D337" s="10"/>
      <c r="E337" s="10"/>
      <c r="F337" s="10"/>
      <c r="G337" s="10"/>
      <c r="H337" s="10"/>
      <c r="I337" s="10"/>
      <c r="J337" s="10"/>
      <c r="K337" s="10"/>
      <c r="L337" s="10"/>
      <c r="M337" s="10"/>
      <c r="N337" s="10"/>
      <c r="O337" s="10"/>
      <c r="P337" s="10"/>
      <c r="Q337" s="10"/>
      <c r="R337" s="10"/>
      <c r="S337" s="10"/>
      <c r="T337" s="10"/>
      <c r="U337" s="10"/>
      <c r="V337" s="10"/>
      <c r="W337" s="10"/>
      <c r="X337" s="10"/>
      <c r="Y337" s="10"/>
      <c r="Z337" s="10"/>
      <c r="AA337" s="10"/>
    </row>
    <row r="338" spans="1:27" ht="12.75" customHeight="1" x14ac:dyDescent="0.15">
      <c r="A338" s="10"/>
      <c r="B338" s="10"/>
      <c r="C338" s="10"/>
      <c r="D338" s="10"/>
      <c r="E338" s="10"/>
      <c r="F338" s="10"/>
      <c r="G338" s="10"/>
      <c r="H338" s="10"/>
      <c r="I338" s="10"/>
      <c r="J338" s="10"/>
      <c r="K338" s="10"/>
      <c r="L338" s="10"/>
      <c r="M338" s="10"/>
      <c r="N338" s="10"/>
      <c r="O338" s="10"/>
      <c r="P338" s="10"/>
      <c r="Q338" s="10"/>
      <c r="R338" s="10"/>
      <c r="S338" s="10"/>
      <c r="T338" s="10"/>
      <c r="U338" s="10"/>
      <c r="V338" s="10"/>
      <c r="W338" s="10"/>
      <c r="X338" s="10"/>
      <c r="Y338" s="10"/>
      <c r="Z338" s="10"/>
      <c r="AA338" s="10"/>
    </row>
    <row r="339" spans="1:27" ht="12.75" customHeight="1" x14ac:dyDescent="0.15">
      <c r="A339" s="10"/>
      <c r="B339" s="10"/>
      <c r="C339" s="10"/>
      <c r="D339" s="10"/>
      <c r="E339" s="10"/>
      <c r="F339" s="10"/>
      <c r="G339" s="10"/>
      <c r="H339" s="10"/>
      <c r="I339" s="10"/>
      <c r="J339" s="10"/>
      <c r="K339" s="10"/>
      <c r="L339" s="10"/>
      <c r="M339" s="10"/>
      <c r="N339" s="10"/>
      <c r="O339" s="10"/>
      <c r="P339" s="10"/>
      <c r="Q339" s="10"/>
      <c r="R339" s="10"/>
      <c r="S339" s="10"/>
      <c r="T339" s="10"/>
      <c r="U339" s="10"/>
      <c r="V339" s="10"/>
      <c r="W339" s="10"/>
      <c r="X339" s="10"/>
      <c r="Y339" s="10"/>
      <c r="Z339" s="10"/>
      <c r="AA339" s="10"/>
    </row>
    <row r="340" spans="1:27" ht="12.75" customHeight="1" x14ac:dyDescent="0.15">
      <c r="A340" s="10"/>
      <c r="B340" s="10"/>
      <c r="C340" s="10"/>
      <c r="D340" s="10"/>
      <c r="E340" s="10"/>
      <c r="F340" s="10"/>
      <c r="G340" s="10"/>
      <c r="H340" s="10"/>
      <c r="I340" s="10"/>
      <c r="J340" s="10"/>
      <c r="K340" s="10"/>
      <c r="L340" s="10"/>
      <c r="M340" s="10"/>
      <c r="N340" s="10"/>
      <c r="O340" s="10"/>
      <c r="P340" s="10"/>
      <c r="Q340" s="10"/>
      <c r="R340" s="10"/>
      <c r="S340" s="10"/>
      <c r="T340" s="10"/>
      <c r="U340" s="10"/>
      <c r="V340" s="10"/>
      <c r="W340" s="10"/>
      <c r="X340" s="10"/>
      <c r="Y340" s="10"/>
      <c r="Z340" s="10"/>
      <c r="AA340" s="10"/>
    </row>
    <row r="341" spans="1:27" ht="12.75" customHeight="1" x14ac:dyDescent="0.15">
      <c r="A341" s="10"/>
      <c r="B341" s="10"/>
      <c r="C341" s="10"/>
      <c r="D341" s="10"/>
      <c r="E341" s="10"/>
      <c r="F341" s="10"/>
      <c r="G341" s="10"/>
      <c r="H341" s="10"/>
      <c r="I341" s="10"/>
      <c r="J341" s="10"/>
      <c r="K341" s="10"/>
      <c r="L341" s="10"/>
      <c r="M341" s="10"/>
      <c r="N341" s="10"/>
      <c r="O341" s="10"/>
      <c r="P341" s="10"/>
      <c r="Q341" s="10"/>
      <c r="R341" s="10"/>
      <c r="S341" s="10"/>
      <c r="T341" s="10"/>
      <c r="U341" s="10"/>
      <c r="V341" s="10"/>
      <c r="W341" s="10"/>
      <c r="X341" s="10"/>
      <c r="Y341" s="10"/>
      <c r="Z341" s="10"/>
      <c r="AA341" s="10"/>
    </row>
    <row r="342" spans="1:27" ht="12.75" customHeight="1" x14ac:dyDescent="0.15">
      <c r="A342" s="10"/>
      <c r="B342" s="10"/>
      <c r="C342" s="10"/>
      <c r="D342" s="10"/>
      <c r="E342" s="10"/>
      <c r="F342" s="10"/>
      <c r="G342" s="10"/>
      <c r="H342" s="10"/>
      <c r="I342" s="10"/>
      <c r="J342" s="10"/>
      <c r="K342" s="10"/>
      <c r="L342" s="10"/>
      <c r="M342" s="10"/>
      <c r="N342" s="10"/>
      <c r="O342" s="10"/>
      <c r="P342" s="10"/>
      <c r="Q342" s="10"/>
      <c r="R342" s="10"/>
      <c r="S342" s="10"/>
      <c r="T342" s="10"/>
      <c r="U342" s="10"/>
      <c r="V342" s="10"/>
      <c r="W342" s="10"/>
      <c r="X342" s="10"/>
      <c r="Y342" s="10"/>
      <c r="Z342" s="10"/>
      <c r="AA342" s="10"/>
    </row>
    <row r="343" spans="1:27" ht="12.75" customHeight="1" x14ac:dyDescent="0.15">
      <c r="A343" s="10"/>
      <c r="B343" s="10"/>
      <c r="C343" s="10"/>
      <c r="D343" s="10"/>
      <c r="E343" s="10"/>
      <c r="F343" s="10"/>
      <c r="G343" s="10"/>
      <c r="H343" s="10"/>
      <c r="I343" s="10"/>
      <c r="J343" s="10"/>
      <c r="K343" s="10"/>
      <c r="L343" s="10"/>
      <c r="M343" s="10"/>
      <c r="N343" s="10"/>
      <c r="O343" s="10"/>
      <c r="P343" s="10"/>
      <c r="Q343" s="10"/>
      <c r="R343" s="10"/>
      <c r="S343" s="10"/>
      <c r="T343" s="10"/>
      <c r="U343" s="10"/>
      <c r="V343" s="10"/>
      <c r="W343" s="10"/>
      <c r="X343" s="10"/>
      <c r="Y343" s="10"/>
      <c r="Z343" s="10"/>
      <c r="AA343" s="10"/>
    </row>
    <row r="344" spans="1:27" ht="12.75" customHeight="1" x14ac:dyDescent="0.15">
      <c r="A344" s="10"/>
      <c r="B344" s="10"/>
      <c r="C344" s="10"/>
      <c r="D344" s="10"/>
      <c r="E344" s="10"/>
      <c r="F344" s="10"/>
      <c r="G344" s="10"/>
      <c r="H344" s="10"/>
      <c r="I344" s="10"/>
      <c r="J344" s="10"/>
      <c r="K344" s="10"/>
      <c r="L344" s="10"/>
      <c r="M344" s="10"/>
      <c r="N344" s="10"/>
      <c r="O344" s="10"/>
      <c r="P344" s="10"/>
      <c r="Q344" s="10"/>
      <c r="R344" s="10"/>
      <c r="S344" s="10"/>
      <c r="T344" s="10"/>
      <c r="U344" s="10"/>
      <c r="V344" s="10"/>
      <c r="W344" s="10"/>
      <c r="X344" s="10"/>
      <c r="Y344" s="10"/>
      <c r="Z344" s="10"/>
      <c r="AA344" s="10"/>
    </row>
    <row r="345" spans="1:27" ht="12.75" customHeight="1" x14ac:dyDescent="0.15">
      <c r="A345" s="10"/>
      <c r="B345" s="10"/>
      <c r="C345" s="10"/>
      <c r="D345" s="10"/>
      <c r="E345" s="10"/>
      <c r="F345" s="10"/>
      <c r="G345" s="10"/>
      <c r="H345" s="10"/>
      <c r="I345" s="10"/>
      <c r="J345" s="10"/>
      <c r="K345" s="10"/>
      <c r="L345" s="10"/>
      <c r="M345" s="10"/>
      <c r="N345" s="10"/>
      <c r="O345" s="10"/>
      <c r="P345" s="10"/>
      <c r="Q345" s="10"/>
      <c r="R345" s="10"/>
      <c r="S345" s="10"/>
      <c r="T345" s="10"/>
      <c r="U345" s="10"/>
      <c r="V345" s="10"/>
      <c r="W345" s="10"/>
      <c r="X345" s="10"/>
      <c r="Y345" s="10"/>
      <c r="Z345" s="10"/>
      <c r="AA345" s="10"/>
    </row>
    <row r="346" spans="1:27" ht="12.75" customHeight="1" x14ac:dyDescent="0.15">
      <c r="A346" s="10"/>
      <c r="B346" s="10"/>
      <c r="C346" s="10"/>
      <c r="D346" s="10"/>
      <c r="E346" s="10"/>
      <c r="F346" s="10"/>
      <c r="G346" s="10"/>
      <c r="H346" s="10"/>
      <c r="I346" s="10"/>
      <c r="J346" s="10"/>
      <c r="K346" s="10"/>
      <c r="L346" s="10"/>
      <c r="M346" s="10"/>
      <c r="N346" s="10"/>
      <c r="O346" s="10"/>
      <c r="P346" s="10"/>
      <c r="Q346" s="10"/>
      <c r="R346" s="10"/>
      <c r="S346" s="10"/>
      <c r="T346" s="10"/>
      <c r="U346" s="10"/>
      <c r="V346" s="10"/>
      <c r="W346" s="10"/>
      <c r="X346" s="10"/>
      <c r="Y346" s="10"/>
      <c r="Z346" s="10"/>
      <c r="AA346" s="10"/>
    </row>
    <row r="347" spans="1:27" ht="12.75" customHeight="1" x14ac:dyDescent="0.15">
      <c r="A347" s="10"/>
      <c r="B347" s="10"/>
      <c r="C347" s="10"/>
      <c r="D347" s="10"/>
      <c r="E347" s="10"/>
      <c r="F347" s="10"/>
      <c r="G347" s="10"/>
      <c r="H347" s="10"/>
      <c r="I347" s="10"/>
      <c r="J347" s="10"/>
      <c r="K347" s="10"/>
      <c r="L347" s="10"/>
      <c r="M347" s="10"/>
      <c r="N347" s="10"/>
      <c r="O347" s="10"/>
      <c r="P347" s="10"/>
      <c r="Q347" s="10"/>
      <c r="R347" s="10"/>
      <c r="S347" s="10"/>
      <c r="T347" s="10"/>
      <c r="U347" s="10"/>
      <c r="V347" s="10"/>
      <c r="W347" s="10"/>
      <c r="X347" s="10"/>
      <c r="Y347" s="10"/>
      <c r="Z347" s="10"/>
      <c r="AA347" s="10"/>
    </row>
    <row r="348" spans="1:27" ht="12.75" customHeight="1" x14ac:dyDescent="0.15">
      <c r="A348" s="10"/>
      <c r="B348" s="10"/>
      <c r="C348" s="10"/>
      <c r="D348" s="10"/>
      <c r="E348" s="10"/>
      <c r="F348" s="10"/>
      <c r="G348" s="10"/>
      <c r="H348" s="10"/>
      <c r="I348" s="10"/>
      <c r="J348" s="10"/>
      <c r="K348" s="10"/>
      <c r="L348" s="10"/>
      <c r="M348" s="10"/>
      <c r="N348" s="10"/>
      <c r="O348" s="10"/>
      <c r="P348" s="10"/>
      <c r="Q348" s="10"/>
      <c r="R348" s="10"/>
      <c r="S348" s="10"/>
      <c r="T348" s="10"/>
      <c r="U348" s="10"/>
      <c r="V348" s="10"/>
      <c r="W348" s="10"/>
      <c r="X348" s="10"/>
      <c r="Y348" s="10"/>
      <c r="Z348" s="10"/>
      <c r="AA348" s="10"/>
    </row>
    <row r="349" spans="1:27" ht="12.75" customHeight="1" x14ac:dyDescent="0.15">
      <c r="A349" s="10"/>
      <c r="B349" s="10"/>
      <c r="C349" s="10"/>
      <c r="D349" s="10"/>
      <c r="E349" s="10"/>
      <c r="F349" s="10"/>
      <c r="G349" s="10"/>
      <c r="H349" s="10"/>
      <c r="I349" s="10"/>
      <c r="J349" s="10"/>
      <c r="K349" s="10"/>
      <c r="L349" s="10"/>
      <c r="M349" s="10"/>
      <c r="N349" s="10"/>
      <c r="O349" s="10"/>
      <c r="P349" s="10"/>
      <c r="Q349" s="10"/>
      <c r="R349" s="10"/>
      <c r="S349" s="10"/>
      <c r="T349" s="10"/>
      <c r="U349" s="10"/>
      <c r="V349" s="10"/>
      <c r="W349" s="10"/>
      <c r="X349" s="10"/>
      <c r="Y349" s="10"/>
      <c r="Z349" s="10"/>
      <c r="AA349" s="10"/>
    </row>
    <row r="350" spans="1:27" ht="12.75" customHeight="1" x14ac:dyDescent="0.15">
      <c r="A350" s="10"/>
      <c r="B350" s="10"/>
      <c r="C350" s="10"/>
      <c r="D350" s="10"/>
      <c r="E350" s="10"/>
      <c r="F350" s="10"/>
      <c r="G350" s="10"/>
      <c r="H350" s="10"/>
      <c r="I350" s="10"/>
      <c r="J350" s="10"/>
      <c r="K350" s="10"/>
      <c r="L350" s="10"/>
      <c r="M350" s="10"/>
      <c r="N350" s="10"/>
      <c r="O350" s="10"/>
      <c r="P350" s="10"/>
      <c r="Q350" s="10"/>
      <c r="R350" s="10"/>
      <c r="S350" s="10"/>
      <c r="T350" s="10"/>
      <c r="U350" s="10"/>
      <c r="V350" s="10"/>
      <c r="W350" s="10"/>
      <c r="X350" s="10"/>
      <c r="Y350" s="10"/>
      <c r="Z350" s="10"/>
      <c r="AA350" s="10"/>
    </row>
    <row r="351" spans="1:27" ht="12.75" customHeight="1" x14ac:dyDescent="0.15">
      <c r="A351" s="10"/>
      <c r="B351" s="10"/>
      <c r="C351" s="10"/>
      <c r="D351" s="10"/>
      <c r="E351" s="10"/>
      <c r="F351" s="10"/>
      <c r="G351" s="10"/>
      <c r="H351" s="10"/>
      <c r="I351" s="10"/>
      <c r="J351" s="10"/>
      <c r="K351" s="10"/>
      <c r="L351" s="10"/>
      <c r="M351" s="10"/>
      <c r="N351" s="10"/>
      <c r="O351" s="10"/>
      <c r="P351" s="10"/>
      <c r="Q351" s="10"/>
      <c r="R351" s="10"/>
      <c r="S351" s="10"/>
      <c r="T351" s="10"/>
      <c r="U351" s="10"/>
      <c r="V351" s="10"/>
      <c r="W351" s="10"/>
      <c r="X351" s="10"/>
      <c r="Y351" s="10"/>
      <c r="Z351" s="10"/>
      <c r="AA351" s="10"/>
    </row>
    <row r="352" spans="1:27" ht="12.75" customHeight="1" x14ac:dyDescent="0.15">
      <c r="A352" s="10"/>
      <c r="B352" s="10"/>
      <c r="C352" s="10"/>
      <c r="D352" s="10"/>
      <c r="E352" s="10"/>
      <c r="F352" s="10"/>
      <c r="G352" s="10"/>
      <c r="H352" s="10"/>
      <c r="I352" s="10"/>
      <c r="J352" s="10"/>
      <c r="K352" s="10"/>
      <c r="L352" s="10"/>
      <c r="M352" s="10"/>
      <c r="N352" s="10"/>
      <c r="O352" s="10"/>
      <c r="P352" s="10"/>
      <c r="Q352" s="10"/>
      <c r="R352" s="10"/>
      <c r="S352" s="10"/>
      <c r="T352" s="10"/>
      <c r="U352" s="10"/>
      <c r="V352" s="10"/>
      <c r="W352" s="10"/>
      <c r="X352" s="10"/>
      <c r="Y352" s="10"/>
      <c r="Z352" s="10"/>
      <c r="AA352" s="10"/>
    </row>
    <row r="353" spans="1:27" ht="12.75" customHeight="1" x14ac:dyDescent="0.15">
      <c r="A353" s="10"/>
      <c r="B353" s="10"/>
      <c r="C353" s="10"/>
      <c r="D353" s="10"/>
      <c r="E353" s="10"/>
      <c r="F353" s="10"/>
      <c r="G353" s="10"/>
      <c r="H353" s="10"/>
      <c r="I353" s="10"/>
      <c r="J353" s="10"/>
      <c r="K353" s="10"/>
      <c r="L353" s="10"/>
      <c r="M353" s="10"/>
      <c r="N353" s="10"/>
      <c r="O353" s="10"/>
      <c r="P353" s="10"/>
      <c r="Q353" s="10"/>
      <c r="R353" s="10"/>
      <c r="S353" s="10"/>
      <c r="T353" s="10"/>
      <c r="U353" s="10"/>
      <c r="V353" s="10"/>
      <c r="W353" s="10"/>
      <c r="X353" s="10"/>
      <c r="Y353" s="10"/>
      <c r="Z353" s="10"/>
      <c r="AA353" s="10"/>
    </row>
    <row r="354" spans="1:27" ht="12.75" customHeight="1" x14ac:dyDescent="0.15">
      <c r="A354" s="10"/>
      <c r="B354" s="10"/>
      <c r="C354" s="10"/>
      <c r="D354" s="10"/>
      <c r="E354" s="10"/>
      <c r="F354" s="10"/>
      <c r="G354" s="10"/>
      <c r="H354" s="10"/>
      <c r="I354" s="10"/>
      <c r="J354" s="10"/>
      <c r="K354" s="10"/>
      <c r="L354" s="10"/>
      <c r="M354" s="10"/>
      <c r="N354" s="10"/>
      <c r="O354" s="10"/>
      <c r="P354" s="10"/>
      <c r="Q354" s="10"/>
      <c r="R354" s="10"/>
      <c r="S354" s="10"/>
      <c r="T354" s="10"/>
      <c r="U354" s="10"/>
      <c r="V354" s="10"/>
      <c r="W354" s="10"/>
      <c r="X354" s="10"/>
      <c r="Y354" s="10"/>
      <c r="Z354" s="10"/>
      <c r="AA354" s="10"/>
    </row>
    <row r="355" spans="1:27" ht="12.75" customHeight="1" x14ac:dyDescent="0.15">
      <c r="A355" s="10"/>
      <c r="B355" s="10"/>
      <c r="C355" s="10"/>
      <c r="D355" s="10"/>
      <c r="E355" s="10"/>
      <c r="F355" s="10"/>
      <c r="G355" s="10"/>
      <c r="H355" s="10"/>
      <c r="I355" s="10"/>
      <c r="J355" s="10"/>
      <c r="K355" s="10"/>
      <c r="L355" s="10"/>
      <c r="M355" s="10"/>
      <c r="N355" s="10"/>
      <c r="O355" s="10"/>
      <c r="P355" s="10"/>
      <c r="Q355" s="10"/>
      <c r="R355" s="10"/>
      <c r="S355" s="10"/>
      <c r="T355" s="10"/>
      <c r="U355" s="10"/>
      <c r="V355" s="10"/>
      <c r="W355" s="10"/>
      <c r="X355" s="10"/>
      <c r="Y355" s="10"/>
      <c r="Z355" s="10"/>
      <c r="AA355" s="10"/>
    </row>
    <row r="356" spans="1:27" ht="12.75" customHeight="1" x14ac:dyDescent="0.15">
      <c r="A356" s="10"/>
      <c r="B356" s="10"/>
      <c r="C356" s="10"/>
      <c r="D356" s="10"/>
      <c r="E356" s="10"/>
      <c r="F356" s="10"/>
      <c r="G356" s="10"/>
      <c r="H356" s="10"/>
      <c r="I356" s="10"/>
      <c r="J356" s="10"/>
      <c r="K356" s="10"/>
      <c r="L356" s="10"/>
      <c r="M356" s="10"/>
      <c r="N356" s="10"/>
      <c r="O356" s="10"/>
      <c r="P356" s="10"/>
      <c r="Q356" s="10"/>
      <c r="R356" s="10"/>
      <c r="S356" s="10"/>
      <c r="T356" s="10"/>
      <c r="U356" s="10"/>
      <c r="V356" s="10"/>
      <c r="W356" s="10"/>
      <c r="X356" s="10"/>
      <c r="Y356" s="10"/>
      <c r="Z356" s="10"/>
      <c r="AA356" s="10"/>
    </row>
    <row r="357" spans="1:27" ht="12.75" customHeight="1" x14ac:dyDescent="0.15">
      <c r="A357" s="10"/>
      <c r="B357" s="10"/>
      <c r="C357" s="10"/>
      <c r="D357" s="10"/>
      <c r="E357" s="10"/>
      <c r="F357" s="10"/>
      <c r="G357" s="10"/>
      <c r="H357" s="10"/>
      <c r="I357" s="10"/>
      <c r="J357" s="10"/>
      <c r="K357" s="10"/>
      <c r="L357" s="10"/>
      <c r="M357" s="10"/>
      <c r="N357" s="10"/>
      <c r="O357" s="10"/>
      <c r="P357" s="10"/>
      <c r="Q357" s="10"/>
      <c r="R357" s="10"/>
      <c r="S357" s="10"/>
      <c r="T357" s="10"/>
      <c r="U357" s="10"/>
      <c r="V357" s="10"/>
      <c r="W357" s="10"/>
      <c r="X357" s="10"/>
      <c r="Y357" s="10"/>
      <c r="Z357" s="10"/>
      <c r="AA357" s="10"/>
    </row>
    <row r="358" spans="1:27" ht="12.75" customHeight="1" x14ac:dyDescent="0.15">
      <c r="A358" s="10"/>
      <c r="B358" s="10"/>
      <c r="C358" s="10"/>
      <c r="D358" s="10"/>
      <c r="E358" s="10"/>
      <c r="F358" s="10"/>
      <c r="G358" s="10"/>
      <c r="H358" s="10"/>
      <c r="I358" s="10"/>
      <c r="J358" s="10"/>
      <c r="K358" s="10"/>
      <c r="L358" s="10"/>
      <c r="M358" s="10"/>
      <c r="N358" s="10"/>
      <c r="O358" s="10"/>
      <c r="P358" s="10"/>
      <c r="Q358" s="10"/>
      <c r="R358" s="10"/>
      <c r="S358" s="10"/>
      <c r="T358" s="10"/>
      <c r="U358" s="10"/>
      <c r="V358" s="10"/>
      <c r="W358" s="10"/>
      <c r="X358" s="10"/>
      <c r="Y358" s="10"/>
      <c r="Z358" s="10"/>
      <c r="AA358" s="10"/>
    </row>
    <row r="359" spans="1:27" ht="12.75" customHeight="1" x14ac:dyDescent="0.15">
      <c r="A359" s="10"/>
      <c r="B359" s="10"/>
      <c r="C359" s="10"/>
      <c r="D359" s="10"/>
      <c r="E359" s="10"/>
      <c r="F359" s="10"/>
      <c r="G359" s="10"/>
      <c r="H359" s="10"/>
      <c r="I359" s="10"/>
      <c r="J359" s="10"/>
      <c r="K359" s="10"/>
      <c r="L359" s="10"/>
      <c r="M359" s="10"/>
      <c r="N359" s="10"/>
      <c r="O359" s="10"/>
      <c r="P359" s="10"/>
      <c r="Q359" s="10"/>
      <c r="R359" s="10"/>
      <c r="S359" s="10"/>
      <c r="T359" s="10"/>
      <c r="U359" s="10"/>
      <c r="V359" s="10"/>
      <c r="W359" s="10"/>
      <c r="X359" s="10"/>
      <c r="Y359" s="10"/>
      <c r="Z359" s="10"/>
      <c r="AA359" s="10"/>
    </row>
    <row r="360" spans="1:27" ht="12.75" customHeight="1" x14ac:dyDescent="0.15">
      <c r="A360" s="10"/>
      <c r="B360" s="10"/>
      <c r="C360" s="10"/>
      <c r="D360" s="10"/>
      <c r="E360" s="10"/>
      <c r="F360" s="10"/>
      <c r="G360" s="10"/>
      <c r="H360" s="10"/>
      <c r="I360" s="10"/>
      <c r="J360" s="10"/>
      <c r="K360" s="10"/>
      <c r="L360" s="10"/>
      <c r="M360" s="10"/>
      <c r="N360" s="10"/>
      <c r="O360" s="10"/>
      <c r="P360" s="10"/>
      <c r="Q360" s="10"/>
      <c r="R360" s="10"/>
      <c r="S360" s="10"/>
      <c r="T360" s="10"/>
      <c r="U360" s="10"/>
      <c r="V360" s="10"/>
      <c r="W360" s="10"/>
      <c r="X360" s="10"/>
      <c r="Y360" s="10"/>
      <c r="Z360" s="10"/>
      <c r="AA360" s="10"/>
    </row>
    <row r="361" spans="1:27" ht="12.75" customHeight="1" x14ac:dyDescent="0.15">
      <c r="A361" s="10"/>
      <c r="B361" s="10"/>
      <c r="C361" s="10"/>
      <c r="D361" s="10"/>
      <c r="E361" s="10"/>
      <c r="F361" s="10"/>
      <c r="G361" s="10"/>
      <c r="H361" s="10"/>
      <c r="I361" s="10"/>
      <c r="J361" s="10"/>
      <c r="K361" s="10"/>
      <c r="L361" s="10"/>
      <c r="M361" s="10"/>
      <c r="N361" s="10"/>
      <c r="O361" s="10"/>
      <c r="P361" s="10"/>
      <c r="Q361" s="10"/>
      <c r="R361" s="10"/>
      <c r="S361" s="10"/>
      <c r="T361" s="10"/>
      <c r="U361" s="10"/>
      <c r="V361" s="10"/>
      <c r="W361" s="10"/>
      <c r="X361" s="10"/>
      <c r="Y361" s="10"/>
      <c r="Z361" s="10"/>
      <c r="AA361" s="10"/>
    </row>
    <row r="362" spans="1:27" ht="12.75" customHeight="1" x14ac:dyDescent="0.15">
      <c r="A362" s="10"/>
      <c r="B362" s="10"/>
      <c r="C362" s="10"/>
      <c r="D362" s="10"/>
      <c r="E362" s="10"/>
      <c r="F362" s="10"/>
      <c r="G362" s="10"/>
      <c r="H362" s="10"/>
      <c r="I362" s="10"/>
      <c r="J362" s="10"/>
      <c r="K362" s="10"/>
      <c r="L362" s="10"/>
      <c r="M362" s="10"/>
      <c r="N362" s="10"/>
      <c r="O362" s="10"/>
      <c r="P362" s="10"/>
      <c r="Q362" s="10"/>
      <c r="R362" s="10"/>
      <c r="S362" s="10"/>
      <c r="T362" s="10"/>
      <c r="U362" s="10"/>
      <c r="V362" s="10"/>
      <c r="W362" s="10"/>
      <c r="X362" s="10"/>
      <c r="Y362" s="10"/>
      <c r="Z362" s="10"/>
      <c r="AA362" s="10"/>
    </row>
    <row r="363" spans="1:27" ht="12.75" customHeight="1" x14ac:dyDescent="0.15">
      <c r="A363" s="10"/>
      <c r="B363" s="10"/>
      <c r="C363" s="10"/>
      <c r="D363" s="10"/>
      <c r="E363" s="10"/>
      <c r="F363" s="10"/>
      <c r="G363" s="10"/>
      <c r="H363" s="10"/>
      <c r="I363" s="10"/>
      <c r="J363" s="10"/>
      <c r="K363" s="10"/>
      <c r="L363" s="10"/>
      <c r="M363" s="10"/>
      <c r="N363" s="10"/>
      <c r="O363" s="10"/>
      <c r="P363" s="10"/>
      <c r="Q363" s="10"/>
      <c r="R363" s="10"/>
      <c r="S363" s="10"/>
      <c r="T363" s="10"/>
      <c r="U363" s="10"/>
      <c r="V363" s="10"/>
      <c r="W363" s="10"/>
      <c r="X363" s="10"/>
      <c r="Y363" s="10"/>
      <c r="Z363" s="10"/>
      <c r="AA363" s="10"/>
    </row>
    <row r="364" spans="1:27" ht="12.75" customHeight="1" x14ac:dyDescent="0.15">
      <c r="A364" s="10"/>
      <c r="B364" s="10"/>
      <c r="C364" s="10"/>
      <c r="D364" s="10"/>
      <c r="E364" s="10"/>
      <c r="F364" s="10"/>
      <c r="G364" s="10"/>
      <c r="H364" s="10"/>
      <c r="I364" s="10"/>
      <c r="J364" s="10"/>
      <c r="K364" s="10"/>
      <c r="L364" s="10"/>
      <c r="M364" s="10"/>
      <c r="N364" s="10"/>
      <c r="O364" s="10"/>
      <c r="P364" s="10"/>
      <c r="Q364" s="10"/>
      <c r="R364" s="10"/>
      <c r="S364" s="10"/>
      <c r="T364" s="10"/>
      <c r="U364" s="10"/>
      <c r="V364" s="10"/>
      <c r="W364" s="10"/>
      <c r="X364" s="10"/>
      <c r="Y364" s="10"/>
      <c r="Z364" s="10"/>
      <c r="AA364" s="10"/>
    </row>
    <row r="365" spans="1:27" ht="12.75" customHeight="1" x14ac:dyDescent="0.15">
      <c r="A365" s="10"/>
      <c r="B365" s="10"/>
      <c r="C365" s="10"/>
      <c r="D365" s="10"/>
      <c r="E365" s="10"/>
      <c r="F365" s="10"/>
      <c r="G365" s="10"/>
      <c r="H365" s="10"/>
      <c r="I365" s="10"/>
      <c r="J365" s="10"/>
      <c r="K365" s="10"/>
      <c r="L365" s="10"/>
      <c r="M365" s="10"/>
      <c r="N365" s="10"/>
      <c r="O365" s="10"/>
      <c r="P365" s="10"/>
      <c r="Q365" s="10"/>
      <c r="R365" s="10"/>
      <c r="S365" s="10"/>
      <c r="T365" s="10"/>
      <c r="U365" s="10"/>
      <c r="V365" s="10"/>
      <c r="W365" s="10"/>
      <c r="X365" s="10"/>
      <c r="Y365" s="10"/>
      <c r="Z365" s="10"/>
      <c r="AA365" s="10"/>
    </row>
    <row r="366" spans="1:27" ht="12.75" customHeight="1" x14ac:dyDescent="0.15">
      <c r="A366" s="10"/>
      <c r="B366" s="10"/>
      <c r="C366" s="10"/>
      <c r="D366" s="10"/>
      <c r="E366" s="10"/>
      <c r="F366" s="10"/>
      <c r="G366" s="10"/>
      <c r="H366" s="10"/>
      <c r="I366" s="10"/>
      <c r="J366" s="10"/>
      <c r="K366" s="10"/>
      <c r="L366" s="10"/>
      <c r="M366" s="10"/>
      <c r="N366" s="10"/>
      <c r="O366" s="10"/>
      <c r="P366" s="10"/>
      <c r="Q366" s="10"/>
      <c r="R366" s="10"/>
      <c r="S366" s="10"/>
      <c r="T366" s="10"/>
      <c r="U366" s="10"/>
      <c r="V366" s="10"/>
      <c r="W366" s="10"/>
      <c r="X366" s="10"/>
      <c r="Y366" s="10"/>
      <c r="Z366" s="10"/>
      <c r="AA366" s="10"/>
    </row>
    <row r="367" spans="1:27" ht="12.75" customHeight="1" x14ac:dyDescent="0.15">
      <c r="A367" s="10"/>
      <c r="B367" s="10"/>
      <c r="C367" s="10"/>
      <c r="D367" s="10"/>
      <c r="E367" s="10"/>
      <c r="F367" s="10"/>
      <c r="G367" s="10"/>
      <c r="H367" s="10"/>
      <c r="I367" s="10"/>
      <c r="J367" s="10"/>
      <c r="K367" s="10"/>
      <c r="L367" s="10"/>
      <c r="M367" s="10"/>
      <c r="N367" s="10"/>
      <c r="O367" s="10"/>
      <c r="P367" s="10"/>
      <c r="Q367" s="10"/>
      <c r="R367" s="10"/>
      <c r="S367" s="10"/>
      <c r="T367" s="10"/>
      <c r="U367" s="10"/>
      <c r="V367" s="10"/>
      <c r="W367" s="10"/>
      <c r="X367" s="10"/>
      <c r="Y367" s="10"/>
      <c r="Z367" s="10"/>
      <c r="AA367" s="10"/>
    </row>
    <row r="368" spans="1:27" ht="12.75" customHeight="1" x14ac:dyDescent="0.15">
      <c r="A368" s="10"/>
      <c r="B368" s="10"/>
      <c r="C368" s="10"/>
      <c r="D368" s="10"/>
      <c r="E368" s="10"/>
      <c r="F368" s="10"/>
      <c r="G368" s="10"/>
      <c r="H368" s="10"/>
      <c r="I368" s="10"/>
      <c r="J368" s="10"/>
      <c r="K368" s="10"/>
      <c r="L368" s="10"/>
      <c r="M368" s="10"/>
      <c r="N368" s="10"/>
      <c r="O368" s="10"/>
      <c r="P368" s="10"/>
      <c r="Q368" s="10"/>
      <c r="R368" s="10"/>
      <c r="S368" s="10"/>
      <c r="T368" s="10"/>
      <c r="U368" s="10"/>
      <c r="V368" s="10"/>
      <c r="W368" s="10"/>
      <c r="X368" s="10"/>
      <c r="Y368" s="10"/>
      <c r="Z368" s="10"/>
      <c r="AA368" s="10"/>
    </row>
    <row r="369" spans="1:27" ht="12.75" customHeight="1" x14ac:dyDescent="0.15">
      <c r="A369" s="10"/>
      <c r="B369" s="10"/>
      <c r="C369" s="10"/>
      <c r="D369" s="10"/>
      <c r="E369" s="10"/>
      <c r="F369" s="10"/>
      <c r="G369" s="10"/>
      <c r="H369" s="10"/>
      <c r="I369" s="10"/>
      <c r="J369" s="10"/>
      <c r="K369" s="10"/>
      <c r="L369" s="10"/>
      <c r="M369" s="10"/>
      <c r="N369" s="10"/>
      <c r="O369" s="10"/>
      <c r="P369" s="10"/>
      <c r="Q369" s="10"/>
      <c r="R369" s="10"/>
      <c r="S369" s="10"/>
      <c r="T369" s="10"/>
      <c r="U369" s="10"/>
      <c r="V369" s="10"/>
      <c r="W369" s="10"/>
      <c r="X369" s="10"/>
      <c r="Y369" s="10"/>
      <c r="Z369" s="10"/>
      <c r="AA369" s="10"/>
    </row>
    <row r="370" spans="1:27" ht="12.75" customHeight="1" x14ac:dyDescent="0.15">
      <c r="A370" s="10"/>
      <c r="B370" s="10"/>
      <c r="C370" s="10"/>
      <c r="D370" s="10"/>
      <c r="E370" s="10"/>
      <c r="F370" s="10"/>
      <c r="G370" s="10"/>
      <c r="H370" s="10"/>
      <c r="I370" s="10"/>
      <c r="J370" s="10"/>
      <c r="K370" s="10"/>
      <c r="L370" s="10"/>
      <c r="M370" s="10"/>
      <c r="N370" s="10"/>
      <c r="O370" s="10"/>
      <c r="P370" s="10"/>
      <c r="Q370" s="10"/>
      <c r="R370" s="10"/>
      <c r="S370" s="10"/>
      <c r="T370" s="10"/>
      <c r="U370" s="10"/>
      <c r="V370" s="10"/>
      <c r="W370" s="10"/>
      <c r="X370" s="10"/>
      <c r="Y370" s="10"/>
      <c r="Z370" s="10"/>
      <c r="AA370" s="10"/>
    </row>
    <row r="371" spans="1:27" ht="12.75" customHeight="1" x14ac:dyDescent="0.15">
      <c r="A371" s="10"/>
      <c r="B371" s="10"/>
      <c r="C371" s="10"/>
      <c r="D371" s="10"/>
      <c r="E371" s="10"/>
      <c r="F371" s="10"/>
      <c r="G371" s="10"/>
      <c r="H371" s="10"/>
      <c r="I371" s="10"/>
      <c r="J371" s="10"/>
      <c r="K371" s="10"/>
      <c r="L371" s="10"/>
      <c r="M371" s="10"/>
      <c r="N371" s="10"/>
      <c r="O371" s="10"/>
      <c r="P371" s="10"/>
      <c r="Q371" s="10"/>
      <c r="R371" s="10"/>
      <c r="S371" s="10"/>
      <c r="T371" s="10"/>
      <c r="U371" s="10"/>
      <c r="V371" s="10"/>
      <c r="W371" s="10"/>
      <c r="X371" s="10"/>
      <c r="Y371" s="10"/>
      <c r="Z371" s="10"/>
      <c r="AA371" s="10"/>
    </row>
    <row r="372" spans="1:27" ht="12.75" customHeight="1" x14ac:dyDescent="0.15">
      <c r="A372" s="10"/>
      <c r="B372" s="10"/>
      <c r="C372" s="10"/>
      <c r="D372" s="10"/>
      <c r="E372" s="10"/>
      <c r="F372" s="10"/>
      <c r="G372" s="10"/>
      <c r="H372" s="10"/>
      <c r="I372" s="10"/>
      <c r="J372" s="10"/>
      <c r="K372" s="10"/>
      <c r="L372" s="10"/>
      <c r="M372" s="10"/>
      <c r="N372" s="10"/>
      <c r="O372" s="10"/>
      <c r="P372" s="10"/>
      <c r="Q372" s="10"/>
      <c r="R372" s="10"/>
      <c r="S372" s="10"/>
      <c r="T372" s="10"/>
      <c r="U372" s="10"/>
      <c r="V372" s="10"/>
      <c r="W372" s="10"/>
      <c r="X372" s="10"/>
      <c r="Y372" s="10"/>
      <c r="Z372" s="10"/>
      <c r="AA372" s="10"/>
    </row>
    <row r="373" spans="1:27" ht="12.75" customHeight="1" x14ac:dyDescent="0.15">
      <c r="A373" s="10"/>
      <c r="B373" s="10"/>
      <c r="C373" s="10"/>
      <c r="D373" s="10"/>
      <c r="E373" s="10"/>
      <c r="F373" s="10"/>
      <c r="G373" s="10"/>
      <c r="H373" s="10"/>
      <c r="I373" s="10"/>
      <c r="J373" s="10"/>
      <c r="K373" s="10"/>
      <c r="L373" s="10"/>
      <c r="M373" s="10"/>
      <c r="N373" s="10"/>
      <c r="O373" s="10"/>
      <c r="P373" s="10"/>
      <c r="Q373" s="10"/>
      <c r="R373" s="10"/>
      <c r="S373" s="10"/>
      <c r="T373" s="10"/>
      <c r="U373" s="10"/>
      <c r="V373" s="10"/>
      <c r="W373" s="10"/>
      <c r="X373" s="10"/>
      <c r="Y373" s="10"/>
      <c r="Z373" s="10"/>
      <c r="AA373" s="10"/>
    </row>
    <row r="374" spans="1:27" ht="12.75" customHeight="1" x14ac:dyDescent="0.15">
      <c r="A374" s="10"/>
      <c r="B374" s="10"/>
      <c r="C374" s="10"/>
      <c r="D374" s="10"/>
      <c r="E374" s="10"/>
      <c r="F374" s="10"/>
      <c r="G374" s="10"/>
      <c r="H374" s="10"/>
      <c r="I374" s="10"/>
      <c r="J374" s="10"/>
      <c r="K374" s="10"/>
      <c r="L374" s="10"/>
      <c r="M374" s="10"/>
      <c r="N374" s="10"/>
      <c r="O374" s="10"/>
      <c r="P374" s="10"/>
      <c r="Q374" s="10"/>
      <c r="R374" s="10"/>
      <c r="S374" s="10"/>
      <c r="T374" s="10"/>
      <c r="U374" s="10"/>
      <c r="V374" s="10"/>
      <c r="W374" s="10"/>
      <c r="X374" s="10"/>
      <c r="Y374" s="10"/>
      <c r="Z374" s="10"/>
      <c r="AA374" s="10"/>
    </row>
    <row r="375" spans="1:27" ht="12.75" customHeight="1" x14ac:dyDescent="0.15">
      <c r="A375" s="10"/>
      <c r="B375" s="10"/>
      <c r="C375" s="10"/>
      <c r="D375" s="10"/>
      <c r="E375" s="10"/>
      <c r="F375" s="10"/>
      <c r="G375" s="10"/>
      <c r="H375" s="10"/>
      <c r="I375" s="10"/>
      <c r="J375" s="10"/>
      <c r="K375" s="10"/>
      <c r="L375" s="10"/>
      <c r="M375" s="10"/>
      <c r="N375" s="10"/>
      <c r="O375" s="10"/>
      <c r="P375" s="10"/>
      <c r="Q375" s="10"/>
      <c r="R375" s="10"/>
      <c r="S375" s="10"/>
      <c r="T375" s="10"/>
      <c r="U375" s="10"/>
      <c r="V375" s="10"/>
      <c r="W375" s="10"/>
      <c r="X375" s="10"/>
      <c r="Y375" s="10"/>
      <c r="Z375" s="10"/>
      <c r="AA375" s="10"/>
    </row>
    <row r="376" spans="1:27" ht="12.75" customHeight="1" x14ac:dyDescent="0.15">
      <c r="A376" s="10"/>
      <c r="B376" s="10"/>
      <c r="C376" s="10"/>
      <c r="D376" s="10"/>
      <c r="E376" s="10"/>
      <c r="F376" s="10"/>
      <c r="G376" s="10"/>
      <c r="H376" s="10"/>
      <c r="I376" s="10"/>
      <c r="J376" s="10"/>
      <c r="K376" s="10"/>
      <c r="L376" s="10"/>
      <c r="M376" s="10"/>
      <c r="N376" s="10"/>
      <c r="O376" s="10"/>
      <c r="P376" s="10"/>
      <c r="Q376" s="10"/>
      <c r="R376" s="10"/>
      <c r="S376" s="10"/>
      <c r="T376" s="10"/>
      <c r="U376" s="10"/>
      <c r="V376" s="10"/>
      <c r="W376" s="10"/>
      <c r="X376" s="10"/>
      <c r="Y376" s="10"/>
      <c r="Z376" s="10"/>
      <c r="AA376" s="10"/>
    </row>
    <row r="377" spans="1:27" ht="12.75" customHeight="1" x14ac:dyDescent="0.15">
      <c r="A377" s="10"/>
      <c r="B377" s="10"/>
      <c r="C377" s="10"/>
      <c r="D377" s="10"/>
      <c r="E377" s="10"/>
      <c r="F377" s="10"/>
      <c r="G377" s="10"/>
      <c r="H377" s="10"/>
      <c r="I377" s="10"/>
      <c r="J377" s="10"/>
      <c r="K377" s="10"/>
      <c r="L377" s="10"/>
      <c r="M377" s="10"/>
      <c r="N377" s="10"/>
      <c r="O377" s="10"/>
      <c r="P377" s="10"/>
      <c r="Q377" s="10"/>
      <c r="R377" s="10"/>
      <c r="S377" s="10"/>
      <c r="T377" s="10"/>
      <c r="U377" s="10"/>
      <c r="V377" s="10"/>
      <c r="W377" s="10"/>
      <c r="X377" s="10"/>
      <c r="Y377" s="10"/>
      <c r="Z377" s="10"/>
      <c r="AA377" s="10"/>
    </row>
    <row r="378" spans="1:27" ht="12.75" customHeight="1" x14ac:dyDescent="0.15">
      <c r="A378" s="10"/>
      <c r="B378" s="10"/>
      <c r="C378" s="10"/>
      <c r="D378" s="10"/>
      <c r="E378" s="10"/>
      <c r="F378" s="10"/>
      <c r="G378" s="10"/>
      <c r="H378" s="10"/>
      <c r="I378" s="10"/>
      <c r="J378" s="10"/>
      <c r="K378" s="10"/>
      <c r="L378" s="10"/>
      <c r="M378" s="10"/>
      <c r="N378" s="10"/>
      <c r="O378" s="10"/>
      <c r="P378" s="10"/>
      <c r="Q378" s="10"/>
      <c r="R378" s="10"/>
      <c r="S378" s="10"/>
      <c r="T378" s="10"/>
      <c r="U378" s="10"/>
      <c r="V378" s="10"/>
      <c r="W378" s="10"/>
      <c r="X378" s="10"/>
      <c r="Y378" s="10"/>
      <c r="Z378" s="10"/>
      <c r="AA378" s="10"/>
    </row>
    <row r="379" spans="1:27" ht="12.75" customHeight="1" x14ac:dyDescent="0.15">
      <c r="A379" s="10"/>
      <c r="B379" s="10"/>
      <c r="C379" s="10"/>
      <c r="D379" s="10"/>
      <c r="E379" s="10"/>
      <c r="F379" s="10"/>
      <c r="G379" s="10"/>
      <c r="H379" s="10"/>
      <c r="I379" s="10"/>
      <c r="J379" s="10"/>
      <c r="K379" s="10"/>
      <c r="L379" s="10"/>
      <c r="M379" s="10"/>
      <c r="N379" s="10"/>
      <c r="O379" s="10"/>
      <c r="P379" s="10"/>
      <c r="Q379" s="10"/>
      <c r="R379" s="10"/>
      <c r="S379" s="10"/>
      <c r="T379" s="10"/>
      <c r="U379" s="10"/>
      <c r="V379" s="10"/>
      <c r="W379" s="10"/>
      <c r="X379" s="10"/>
      <c r="Y379" s="10"/>
      <c r="Z379" s="10"/>
      <c r="AA379" s="10"/>
    </row>
    <row r="380" spans="1:27" ht="12.75" customHeight="1" x14ac:dyDescent="0.15">
      <c r="A380" s="10"/>
      <c r="B380" s="10"/>
      <c r="C380" s="10"/>
      <c r="D380" s="10"/>
      <c r="E380" s="10"/>
      <c r="F380" s="10"/>
      <c r="G380" s="10"/>
      <c r="H380" s="10"/>
      <c r="I380" s="10"/>
      <c r="J380" s="10"/>
      <c r="K380" s="10"/>
      <c r="L380" s="10"/>
      <c r="M380" s="10"/>
      <c r="N380" s="10"/>
      <c r="O380" s="10"/>
      <c r="P380" s="10"/>
      <c r="Q380" s="10"/>
      <c r="R380" s="10"/>
      <c r="S380" s="10"/>
      <c r="T380" s="10"/>
      <c r="U380" s="10"/>
      <c r="V380" s="10"/>
      <c r="W380" s="10"/>
      <c r="X380" s="10"/>
      <c r="Y380" s="10"/>
      <c r="Z380" s="10"/>
      <c r="AA380" s="10"/>
    </row>
    <row r="381" spans="1:27" ht="12.75" customHeight="1" x14ac:dyDescent="0.15">
      <c r="A381" s="10"/>
      <c r="B381" s="10"/>
      <c r="C381" s="10"/>
      <c r="D381" s="10"/>
      <c r="E381" s="10"/>
      <c r="F381" s="10"/>
      <c r="G381" s="10"/>
      <c r="H381" s="10"/>
      <c r="I381" s="10"/>
      <c r="J381" s="10"/>
      <c r="K381" s="10"/>
      <c r="L381" s="10"/>
      <c r="M381" s="10"/>
      <c r="N381" s="10"/>
      <c r="O381" s="10"/>
      <c r="P381" s="10"/>
      <c r="Q381" s="10"/>
      <c r="R381" s="10"/>
      <c r="S381" s="10"/>
      <c r="T381" s="10"/>
      <c r="U381" s="10"/>
      <c r="V381" s="10"/>
      <c r="W381" s="10"/>
      <c r="X381" s="10"/>
      <c r="Y381" s="10"/>
      <c r="Z381" s="10"/>
      <c r="AA381" s="10"/>
    </row>
    <row r="382" spans="1:27" ht="12.75" customHeight="1" x14ac:dyDescent="0.15">
      <c r="A382" s="10"/>
      <c r="B382" s="10"/>
      <c r="C382" s="10"/>
      <c r="D382" s="10"/>
      <c r="E382" s="10"/>
      <c r="F382" s="10"/>
      <c r="G382" s="10"/>
      <c r="H382" s="10"/>
      <c r="I382" s="10"/>
      <c r="J382" s="10"/>
      <c r="K382" s="10"/>
      <c r="L382" s="10"/>
      <c r="M382" s="10"/>
      <c r="N382" s="10"/>
      <c r="O382" s="10"/>
      <c r="P382" s="10"/>
      <c r="Q382" s="10"/>
      <c r="R382" s="10"/>
      <c r="S382" s="10"/>
      <c r="T382" s="10"/>
      <c r="U382" s="10"/>
      <c r="V382" s="10"/>
      <c r="W382" s="10"/>
      <c r="X382" s="10"/>
      <c r="Y382" s="10"/>
      <c r="Z382" s="10"/>
      <c r="AA382" s="10"/>
    </row>
    <row r="383" spans="1:27" ht="12.75" customHeight="1" x14ac:dyDescent="0.15">
      <c r="A383" s="10"/>
      <c r="B383" s="10"/>
      <c r="C383" s="10"/>
      <c r="D383" s="10"/>
      <c r="E383" s="10"/>
      <c r="F383" s="10"/>
      <c r="G383" s="10"/>
      <c r="H383" s="10"/>
      <c r="I383" s="10"/>
      <c r="J383" s="10"/>
      <c r="K383" s="10"/>
      <c r="L383" s="10"/>
      <c r="M383" s="10"/>
      <c r="N383" s="10"/>
      <c r="O383" s="10"/>
      <c r="P383" s="10"/>
      <c r="Q383" s="10"/>
      <c r="R383" s="10"/>
      <c r="S383" s="10"/>
      <c r="T383" s="10"/>
      <c r="U383" s="10"/>
      <c r="V383" s="10"/>
      <c r="W383" s="10"/>
      <c r="X383" s="10"/>
      <c r="Y383" s="10"/>
      <c r="Z383" s="10"/>
      <c r="AA383" s="10"/>
    </row>
    <row r="384" spans="1:27" ht="12.75" customHeight="1" x14ac:dyDescent="0.15">
      <c r="A384" s="10"/>
      <c r="B384" s="10"/>
      <c r="C384" s="10"/>
      <c r="D384" s="10"/>
      <c r="E384" s="10"/>
      <c r="F384" s="10"/>
      <c r="G384" s="10"/>
      <c r="H384" s="10"/>
      <c r="I384" s="10"/>
      <c r="J384" s="10"/>
      <c r="K384" s="10"/>
      <c r="L384" s="10"/>
      <c r="M384" s="10"/>
      <c r="N384" s="10"/>
      <c r="O384" s="10"/>
      <c r="P384" s="10"/>
      <c r="Q384" s="10"/>
      <c r="R384" s="10"/>
      <c r="S384" s="10"/>
      <c r="T384" s="10"/>
      <c r="U384" s="10"/>
      <c r="V384" s="10"/>
      <c r="W384" s="10"/>
      <c r="X384" s="10"/>
      <c r="Y384" s="10"/>
      <c r="Z384" s="10"/>
      <c r="AA384" s="10"/>
    </row>
    <row r="385" spans="1:27" ht="12.75" customHeight="1" x14ac:dyDescent="0.15">
      <c r="A385" s="10"/>
      <c r="B385" s="10"/>
      <c r="C385" s="10"/>
      <c r="D385" s="10"/>
      <c r="E385" s="10"/>
      <c r="F385" s="10"/>
      <c r="G385" s="10"/>
      <c r="H385" s="10"/>
      <c r="I385" s="10"/>
      <c r="J385" s="10"/>
      <c r="K385" s="10"/>
      <c r="L385" s="10"/>
      <c r="M385" s="10"/>
      <c r="N385" s="10"/>
      <c r="O385" s="10"/>
      <c r="P385" s="10"/>
      <c r="Q385" s="10"/>
      <c r="R385" s="10"/>
      <c r="S385" s="10"/>
      <c r="T385" s="10"/>
      <c r="U385" s="10"/>
      <c r="V385" s="10"/>
      <c r="W385" s="10"/>
      <c r="X385" s="10"/>
      <c r="Y385" s="10"/>
      <c r="Z385" s="10"/>
      <c r="AA385" s="10"/>
    </row>
    <row r="386" spans="1:27" ht="12.75" customHeight="1" x14ac:dyDescent="0.15">
      <c r="A386" s="10"/>
      <c r="B386" s="10"/>
      <c r="C386" s="10"/>
      <c r="D386" s="10"/>
      <c r="E386" s="10"/>
      <c r="F386" s="10"/>
      <c r="G386" s="10"/>
      <c r="H386" s="10"/>
      <c r="I386" s="10"/>
      <c r="J386" s="10"/>
      <c r="K386" s="10"/>
      <c r="L386" s="10"/>
      <c r="M386" s="10"/>
      <c r="N386" s="10"/>
      <c r="O386" s="10"/>
      <c r="P386" s="10"/>
      <c r="Q386" s="10"/>
      <c r="R386" s="10"/>
      <c r="S386" s="10"/>
      <c r="T386" s="10"/>
      <c r="U386" s="10"/>
      <c r="V386" s="10"/>
      <c r="W386" s="10"/>
      <c r="X386" s="10"/>
      <c r="Y386" s="10"/>
      <c r="Z386" s="10"/>
      <c r="AA386" s="10"/>
    </row>
    <row r="387" spans="1:27" ht="12.75" customHeight="1" x14ac:dyDescent="0.15">
      <c r="A387" s="10"/>
      <c r="B387" s="10"/>
      <c r="C387" s="10"/>
      <c r="D387" s="10"/>
      <c r="E387" s="10"/>
      <c r="F387" s="10"/>
      <c r="G387" s="10"/>
      <c r="H387" s="10"/>
      <c r="I387" s="10"/>
      <c r="J387" s="10"/>
      <c r="K387" s="10"/>
      <c r="L387" s="10"/>
      <c r="M387" s="10"/>
      <c r="N387" s="10"/>
      <c r="O387" s="10"/>
      <c r="P387" s="10"/>
      <c r="Q387" s="10"/>
      <c r="R387" s="10"/>
      <c r="S387" s="10"/>
      <c r="T387" s="10"/>
      <c r="U387" s="10"/>
      <c r="V387" s="10"/>
      <c r="W387" s="10"/>
      <c r="X387" s="10"/>
      <c r="Y387" s="10"/>
      <c r="Z387" s="10"/>
      <c r="AA387" s="10"/>
    </row>
    <row r="388" spans="1:27" ht="12.75" customHeight="1" x14ac:dyDescent="0.15">
      <c r="A388" s="10"/>
      <c r="B388" s="10"/>
      <c r="C388" s="10"/>
      <c r="D388" s="10"/>
      <c r="E388" s="10"/>
      <c r="F388" s="10"/>
      <c r="G388" s="10"/>
      <c r="H388" s="10"/>
      <c r="I388" s="10"/>
      <c r="J388" s="10"/>
      <c r="K388" s="10"/>
      <c r="L388" s="10"/>
      <c r="M388" s="10"/>
      <c r="N388" s="10"/>
      <c r="O388" s="10"/>
      <c r="P388" s="10"/>
      <c r="Q388" s="10"/>
      <c r="R388" s="10"/>
      <c r="S388" s="10"/>
      <c r="T388" s="10"/>
      <c r="U388" s="10"/>
      <c r="V388" s="10"/>
      <c r="W388" s="10"/>
      <c r="X388" s="10"/>
      <c r="Y388" s="10"/>
      <c r="Z388" s="10"/>
      <c r="AA388" s="10"/>
    </row>
    <row r="389" spans="1:27" ht="12.75" customHeight="1" x14ac:dyDescent="0.15">
      <c r="A389" s="10"/>
      <c r="B389" s="10"/>
      <c r="C389" s="10"/>
      <c r="D389" s="10"/>
      <c r="E389" s="10"/>
      <c r="F389" s="10"/>
      <c r="G389" s="10"/>
      <c r="H389" s="10"/>
      <c r="I389" s="10"/>
      <c r="J389" s="10"/>
      <c r="K389" s="10"/>
      <c r="L389" s="10"/>
      <c r="M389" s="10"/>
      <c r="N389" s="10"/>
      <c r="O389" s="10"/>
      <c r="P389" s="10"/>
      <c r="Q389" s="10"/>
      <c r="R389" s="10"/>
      <c r="S389" s="10"/>
      <c r="T389" s="10"/>
      <c r="U389" s="10"/>
      <c r="V389" s="10"/>
      <c r="W389" s="10"/>
      <c r="X389" s="10"/>
      <c r="Y389" s="10"/>
      <c r="Z389" s="10"/>
      <c r="AA389" s="10"/>
    </row>
    <row r="390" spans="1:27" ht="12.75" customHeight="1" x14ac:dyDescent="0.15">
      <c r="A390" s="10"/>
      <c r="B390" s="10"/>
      <c r="C390" s="10"/>
      <c r="D390" s="10"/>
      <c r="E390" s="10"/>
      <c r="F390" s="10"/>
      <c r="G390" s="10"/>
      <c r="H390" s="10"/>
      <c r="I390" s="10"/>
      <c r="J390" s="10"/>
      <c r="K390" s="10"/>
      <c r="L390" s="10"/>
      <c r="M390" s="10"/>
      <c r="N390" s="10"/>
      <c r="O390" s="10"/>
      <c r="P390" s="10"/>
      <c r="Q390" s="10"/>
      <c r="R390" s="10"/>
      <c r="S390" s="10"/>
      <c r="T390" s="10"/>
      <c r="U390" s="10"/>
      <c r="V390" s="10"/>
      <c r="W390" s="10"/>
      <c r="X390" s="10"/>
      <c r="Y390" s="10"/>
      <c r="Z390" s="10"/>
      <c r="AA390" s="10"/>
    </row>
    <row r="391" spans="1:27" ht="12.75" customHeight="1" x14ac:dyDescent="0.15">
      <c r="A391" s="10"/>
      <c r="B391" s="10"/>
      <c r="C391" s="10"/>
      <c r="D391" s="10"/>
      <c r="E391" s="10"/>
      <c r="F391" s="10"/>
      <c r="G391" s="10"/>
      <c r="H391" s="10"/>
      <c r="I391" s="10"/>
      <c r="J391" s="10"/>
      <c r="K391" s="10"/>
      <c r="L391" s="10"/>
      <c r="M391" s="10"/>
      <c r="N391" s="10"/>
      <c r="O391" s="10"/>
      <c r="P391" s="10"/>
      <c r="Q391" s="10"/>
      <c r="R391" s="10"/>
      <c r="S391" s="10"/>
      <c r="T391" s="10"/>
      <c r="U391" s="10"/>
      <c r="V391" s="10"/>
      <c r="W391" s="10"/>
      <c r="X391" s="10"/>
      <c r="Y391" s="10"/>
      <c r="Z391" s="10"/>
      <c r="AA391" s="10"/>
    </row>
    <row r="392" spans="1:27" ht="12.75" customHeight="1" x14ac:dyDescent="0.15">
      <c r="A392" s="10"/>
      <c r="B392" s="10"/>
      <c r="C392" s="10"/>
      <c r="D392" s="10"/>
      <c r="E392" s="10"/>
      <c r="F392" s="10"/>
      <c r="G392" s="10"/>
      <c r="H392" s="10"/>
      <c r="I392" s="10"/>
      <c r="J392" s="10"/>
      <c r="K392" s="10"/>
      <c r="L392" s="10"/>
      <c r="M392" s="10"/>
      <c r="N392" s="10"/>
      <c r="O392" s="10"/>
      <c r="P392" s="10"/>
      <c r="Q392" s="10"/>
      <c r="R392" s="10"/>
      <c r="S392" s="10"/>
      <c r="T392" s="10"/>
      <c r="U392" s="10"/>
      <c r="V392" s="10"/>
      <c r="W392" s="10"/>
      <c r="X392" s="10"/>
      <c r="Y392" s="10"/>
      <c r="Z392" s="10"/>
      <c r="AA392" s="10"/>
    </row>
    <row r="393" spans="1:27" ht="12.75" customHeight="1" x14ac:dyDescent="0.15">
      <c r="A393" s="10"/>
      <c r="B393" s="10"/>
      <c r="C393" s="10"/>
      <c r="D393" s="10"/>
      <c r="E393" s="10"/>
      <c r="F393" s="10"/>
      <c r="G393" s="10"/>
      <c r="H393" s="10"/>
      <c r="I393" s="10"/>
      <c r="J393" s="10"/>
      <c r="K393" s="10"/>
      <c r="L393" s="10"/>
      <c r="M393" s="10"/>
      <c r="N393" s="10"/>
      <c r="O393" s="10"/>
      <c r="P393" s="10"/>
      <c r="Q393" s="10"/>
      <c r="R393" s="10"/>
      <c r="S393" s="10"/>
      <c r="T393" s="10"/>
      <c r="U393" s="10"/>
      <c r="V393" s="10"/>
      <c r="W393" s="10"/>
      <c r="X393" s="10"/>
      <c r="Y393" s="10"/>
      <c r="Z393" s="10"/>
      <c r="AA393" s="10"/>
    </row>
    <row r="394" spans="1:27" ht="12.75" customHeight="1" x14ac:dyDescent="0.15">
      <c r="A394" s="10"/>
      <c r="B394" s="10"/>
      <c r="C394" s="10"/>
      <c r="D394" s="10"/>
      <c r="E394" s="10"/>
      <c r="F394" s="10"/>
      <c r="G394" s="10"/>
      <c r="H394" s="10"/>
      <c r="I394" s="10"/>
      <c r="J394" s="10"/>
      <c r="K394" s="10"/>
      <c r="L394" s="10"/>
      <c r="M394" s="10"/>
      <c r="N394" s="10"/>
      <c r="O394" s="10"/>
      <c r="P394" s="10"/>
      <c r="Q394" s="10"/>
      <c r="R394" s="10"/>
      <c r="S394" s="10"/>
      <c r="T394" s="10"/>
      <c r="U394" s="10"/>
      <c r="V394" s="10"/>
      <c r="W394" s="10"/>
      <c r="X394" s="10"/>
      <c r="Y394" s="10"/>
      <c r="Z394" s="10"/>
      <c r="AA394" s="10"/>
    </row>
    <row r="395" spans="1:27" ht="12.75" customHeight="1" x14ac:dyDescent="0.15">
      <c r="A395" s="10"/>
      <c r="B395" s="10"/>
      <c r="C395" s="10"/>
      <c r="D395" s="10"/>
      <c r="E395" s="10"/>
      <c r="F395" s="10"/>
      <c r="G395" s="10"/>
      <c r="H395" s="10"/>
      <c r="I395" s="10"/>
      <c r="J395" s="10"/>
      <c r="K395" s="10"/>
      <c r="L395" s="10"/>
      <c r="M395" s="10"/>
      <c r="N395" s="10"/>
      <c r="O395" s="10"/>
      <c r="P395" s="10"/>
      <c r="Q395" s="10"/>
      <c r="R395" s="10"/>
      <c r="S395" s="10"/>
      <c r="T395" s="10"/>
      <c r="U395" s="10"/>
      <c r="V395" s="10"/>
      <c r="W395" s="10"/>
      <c r="X395" s="10"/>
      <c r="Y395" s="10"/>
      <c r="Z395" s="10"/>
      <c r="AA395" s="10"/>
    </row>
    <row r="396" spans="1:27" ht="12.75" customHeight="1" x14ac:dyDescent="0.15">
      <c r="A396" s="10"/>
      <c r="B396" s="10"/>
      <c r="C396" s="10"/>
      <c r="D396" s="10"/>
      <c r="E396" s="10"/>
      <c r="F396" s="10"/>
      <c r="G396" s="10"/>
      <c r="H396" s="10"/>
      <c r="I396" s="10"/>
      <c r="J396" s="10"/>
      <c r="K396" s="10"/>
      <c r="L396" s="10"/>
      <c r="M396" s="10"/>
      <c r="N396" s="10"/>
      <c r="O396" s="10"/>
      <c r="P396" s="10"/>
      <c r="Q396" s="10"/>
      <c r="R396" s="10"/>
      <c r="S396" s="10"/>
      <c r="T396" s="10"/>
      <c r="U396" s="10"/>
      <c r="V396" s="10"/>
      <c r="W396" s="10"/>
      <c r="X396" s="10"/>
      <c r="Y396" s="10"/>
      <c r="Z396" s="10"/>
      <c r="AA396" s="10"/>
    </row>
    <row r="397" spans="1:27" ht="12.75" customHeight="1" x14ac:dyDescent="0.15">
      <c r="A397" s="10"/>
      <c r="B397" s="10"/>
      <c r="C397" s="10"/>
      <c r="D397" s="10"/>
      <c r="E397" s="10"/>
      <c r="F397" s="10"/>
      <c r="G397" s="10"/>
      <c r="H397" s="10"/>
      <c r="I397" s="10"/>
      <c r="J397" s="10"/>
      <c r="K397" s="10"/>
      <c r="L397" s="10"/>
      <c r="M397" s="10"/>
      <c r="N397" s="10"/>
      <c r="O397" s="10"/>
      <c r="P397" s="10"/>
      <c r="Q397" s="10"/>
      <c r="R397" s="10"/>
      <c r="S397" s="10"/>
      <c r="T397" s="10"/>
      <c r="U397" s="10"/>
      <c r="V397" s="10"/>
      <c r="W397" s="10"/>
      <c r="X397" s="10"/>
      <c r="Y397" s="10"/>
      <c r="Z397" s="10"/>
      <c r="AA397" s="10"/>
    </row>
    <row r="398" spans="1:27" ht="12.75" customHeight="1" x14ac:dyDescent="0.15">
      <c r="A398" s="10"/>
      <c r="B398" s="10"/>
      <c r="C398" s="10"/>
      <c r="D398" s="10"/>
      <c r="E398" s="10"/>
      <c r="F398" s="10"/>
      <c r="G398" s="10"/>
      <c r="H398" s="10"/>
      <c r="I398" s="10"/>
      <c r="J398" s="10"/>
      <c r="K398" s="10"/>
      <c r="L398" s="10"/>
      <c r="M398" s="10"/>
      <c r="N398" s="10"/>
      <c r="O398" s="10"/>
      <c r="P398" s="10"/>
      <c r="Q398" s="10"/>
      <c r="R398" s="10"/>
      <c r="S398" s="10"/>
      <c r="T398" s="10"/>
      <c r="U398" s="10"/>
      <c r="V398" s="10"/>
      <c r="W398" s="10"/>
      <c r="X398" s="10"/>
      <c r="Y398" s="10"/>
      <c r="Z398" s="10"/>
      <c r="AA398" s="10"/>
    </row>
    <row r="399" spans="1:27" ht="12.75" customHeight="1" x14ac:dyDescent="0.15">
      <c r="A399" s="10"/>
      <c r="B399" s="10"/>
      <c r="C399" s="10"/>
      <c r="D399" s="10"/>
      <c r="E399" s="10"/>
      <c r="F399" s="10"/>
      <c r="G399" s="10"/>
      <c r="H399" s="10"/>
      <c r="I399" s="10"/>
      <c r="J399" s="10"/>
      <c r="K399" s="10"/>
      <c r="L399" s="10"/>
      <c r="M399" s="10"/>
      <c r="N399" s="10"/>
      <c r="O399" s="10"/>
      <c r="P399" s="10"/>
      <c r="Q399" s="10"/>
      <c r="R399" s="10"/>
      <c r="S399" s="10"/>
      <c r="T399" s="10"/>
      <c r="U399" s="10"/>
      <c r="V399" s="10"/>
      <c r="W399" s="10"/>
      <c r="X399" s="10"/>
      <c r="Y399" s="10"/>
      <c r="Z399" s="10"/>
      <c r="AA399" s="10"/>
    </row>
    <row r="400" spans="1:27" ht="12.75" customHeight="1" x14ac:dyDescent="0.15">
      <c r="A400" s="10"/>
      <c r="B400" s="10"/>
      <c r="C400" s="10"/>
      <c r="D400" s="10"/>
      <c r="E400" s="10"/>
      <c r="F400" s="10"/>
      <c r="G400" s="10"/>
      <c r="H400" s="10"/>
      <c r="I400" s="10"/>
      <c r="J400" s="10"/>
      <c r="K400" s="10"/>
      <c r="L400" s="10"/>
      <c r="M400" s="10"/>
      <c r="N400" s="10"/>
      <c r="O400" s="10"/>
      <c r="P400" s="10"/>
      <c r="Q400" s="10"/>
      <c r="R400" s="10"/>
      <c r="S400" s="10"/>
      <c r="T400" s="10"/>
      <c r="U400" s="10"/>
      <c r="V400" s="10"/>
      <c r="W400" s="10"/>
      <c r="X400" s="10"/>
      <c r="Y400" s="10"/>
      <c r="Z400" s="10"/>
      <c r="AA400" s="10"/>
    </row>
    <row r="401" spans="1:27" ht="12.75" customHeight="1" x14ac:dyDescent="0.15">
      <c r="A401" s="10"/>
      <c r="B401" s="10"/>
      <c r="C401" s="10"/>
      <c r="D401" s="10"/>
      <c r="E401" s="10"/>
      <c r="F401" s="10"/>
      <c r="G401" s="10"/>
      <c r="H401" s="10"/>
      <c r="I401" s="10"/>
      <c r="J401" s="10"/>
      <c r="K401" s="10"/>
      <c r="L401" s="10"/>
      <c r="M401" s="10"/>
      <c r="N401" s="10"/>
      <c r="O401" s="10"/>
      <c r="P401" s="10"/>
      <c r="Q401" s="10"/>
      <c r="R401" s="10"/>
      <c r="S401" s="10"/>
      <c r="T401" s="10"/>
      <c r="U401" s="10"/>
      <c r="V401" s="10"/>
      <c r="W401" s="10"/>
      <c r="X401" s="10"/>
      <c r="Y401" s="10"/>
      <c r="Z401" s="10"/>
      <c r="AA401" s="10"/>
    </row>
    <row r="402" spans="1:27" ht="12.75" customHeight="1" x14ac:dyDescent="0.15">
      <c r="A402" s="10"/>
      <c r="B402" s="10"/>
      <c r="C402" s="10"/>
      <c r="D402" s="10"/>
      <c r="E402" s="10"/>
      <c r="F402" s="10"/>
      <c r="G402" s="10"/>
      <c r="H402" s="10"/>
      <c r="I402" s="10"/>
      <c r="J402" s="10"/>
      <c r="K402" s="10"/>
      <c r="L402" s="10"/>
      <c r="M402" s="10"/>
      <c r="N402" s="10"/>
      <c r="O402" s="10"/>
      <c r="P402" s="10"/>
      <c r="Q402" s="10"/>
      <c r="R402" s="10"/>
      <c r="S402" s="10"/>
      <c r="T402" s="10"/>
      <c r="U402" s="10"/>
      <c r="V402" s="10"/>
      <c r="W402" s="10"/>
      <c r="X402" s="10"/>
      <c r="Y402" s="10"/>
      <c r="Z402" s="10"/>
      <c r="AA402" s="10"/>
    </row>
    <row r="403" spans="1:27" ht="12.75" customHeight="1" x14ac:dyDescent="0.15">
      <c r="A403" s="10"/>
      <c r="B403" s="10"/>
      <c r="C403" s="10"/>
      <c r="D403" s="10"/>
      <c r="E403" s="10"/>
      <c r="F403" s="10"/>
      <c r="G403" s="10"/>
      <c r="H403" s="10"/>
      <c r="I403" s="10"/>
      <c r="J403" s="10"/>
      <c r="K403" s="10"/>
      <c r="L403" s="10"/>
      <c r="M403" s="10"/>
      <c r="N403" s="10"/>
      <c r="O403" s="10"/>
      <c r="P403" s="10"/>
      <c r="Q403" s="10"/>
      <c r="R403" s="10"/>
      <c r="S403" s="10"/>
      <c r="T403" s="10"/>
      <c r="U403" s="10"/>
      <c r="V403" s="10"/>
      <c r="W403" s="10"/>
      <c r="X403" s="10"/>
      <c r="Y403" s="10"/>
      <c r="Z403" s="10"/>
      <c r="AA403" s="10"/>
    </row>
    <row r="404" spans="1:27" ht="12.75" customHeight="1" x14ac:dyDescent="0.15">
      <c r="A404" s="10"/>
      <c r="B404" s="10"/>
      <c r="C404" s="10"/>
      <c r="D404" s="10"/>
      <c r="E404" s="10"/>
      <c r="F404" s="10"/>
      <c r="G404" s="10"/>
      <c r="H404" s="10"/>
      <c r="I404" s="10"/>
      <c r="J404" s="10"/>
      <c r="K404" s="10"/>
      <c r="L404" s="10"/>
      <c r="M404" s="10"/>
      <c r="N404" s="10"/>
      <c r="O404" s="10"/>
      <c r="P404" s="10"/>
      <c r="Q404" s="10"/>
      <c r="R404" s="10"/>
      <c r="S404" s="10"/>
      <c r="T404" s="10"/>
      <c r="U404" s="10"/>
      <c r="V404" s="10"/>
      <c r="W404" s="10"/>
      <c r="X404" s="10"/>
      <c r="Y404" s="10"/>
      <c r="Z404" s="10"/>
      <c r="AA404" s="10"/>
    </row>
    <row r="405" spans="1:27" ht="12.75" customHeight="1" x14ac:dyDescent="0.15">
      <c r="A405" s="10"/>
      <c r="B405" s="10"/>
      <c r="C405" s="10"/>
      <c r="D405" s="10"/>
      <c r="E405" s="10"/>
      <c r="F405" s="10"/>
      <c r="G405" s="10"/>
      <c r="H405" s="10"/>
      <c r="I405" s="10"/>
      <c r="J405" s="10"/>
      <c r="K405" s="10"/>
      <c r="L405" s="10"/>
      <c r="M405" s="10"/>
      <c r="N405" s="10"/>
      <c r="O405" s="10"/>
      <c r="P405" s="10"/>
      <c r="Q405" s="10"/>
      <c r="R405" s="10"/>
      <c r="S405" s="10"/>
      <c r="T405" s="10"/>
      <c r="U405" s="10"/>
      <c r="V405" s="10"/>
      <c r="W405" s="10"/>
      <c r="X405" s="10"/>
      <c r="Y405" s="10"/>
      <c r="Z405" s="10"/>
      <c r="AA405" s="10"/>
    </row>
    <row r="406" spans="1:27" ht="12.75" customHeight="1" x14ac:dyDescent="0.15">
      <c r="A406" s="10"/>
      <c r="B406" s="10"/>
      <c r="C406" s="10"/>
      <c r="D406" s="10"/>
      <c r="E406" s="10"/>
      <c r="F406" s="10"/>
      <c r="G406" s="10"/>
      <c r="H406" s="10"/>
      <c r="I406" s="10"/>
      <c r="J406" s="10"/>
      <c r="K406" s="10"/>
      <c r="L406" s="10"/>
      <c r="M406" s="10"/>
      <c r="N406" s="10"/>
      <c r="O406" s="10"/>
      <c r="P406" s="10"/>
      <c r="Q406" s="10"/>
      <c r="R406" s="10"/>
      <c r="S406" s="10"/>
      <c r="T406" s="10"/>
      <c r="U406" s="10"/>
      <c r="V406" s="10"/>
      <c r="W406" s="10"/>
      <c r="X406" s="10"/>
      <c r="Y406" s="10"/>
      <c r="Z406" s="10"/>
      <c r="AA406" s="10"/>
    </row>
    <row r="407" spans="1:27" ht="12.75" customHeight="1" x14ac:dyDescent="0.15">
      <c r="A407" s="10"/>
      <c r="B407" s="10"/>
      <c r="C407" s="10"/>
      <c r="D407" s="10"/>
      <c r="E407" s="10"/>
      <c r="F407" s="10"/>
      <c r="G407" s="10"/>
      <c r="H407" s="10"/>
      <c r="I407" s="10"/>
      <c r="J407" s="10"/>
      <c r="K407" s="10"/>
      <c r="L407" s="10"/>
      <c r="M407" s="10"/>
      <c r="N407" s="10"/>
      <c r="O407" s="10"/>
      <c r="P407" s="10"/>
      <c r="Q407" s="10"/>
      <c r="R407" s="10"/>
      <c r="S407" s="10"/>
      <c r="T407" s="10"/>
      <c r="U407" s="10"/>
      <c r="V407" s="10"/>
      <c r="W407" s="10"/>
      <c r="X407" s="10"/>
      <c r="Y407" s="10"/>
      <c r="Z407" s="10"/>
      <c r="AA407" s="10"/>
    </row>
    <row r="408" spans="1:27" ht="12.75" customHeight="1" x14ac:dyDescent="0.15">
      <c r="A408" s="10"/>
      <c r="B408" s="10"/>
      <c r="C408" s="10"/>
      <c r="D408" s="10"/>
      <c r="E408" s="10"/>
      <c r="F408" s="10"/>
      <c r="G408" s="10"/>
      <c r="H408" s="10"/>
      <c r="I408" s="10"/>
      <c r="J408" s="10"/>
      <c r="K408" s="10"/>
      <c r="L408" s="10"/>
      <c r="M408" s="10"/>
      <c r="N408" s="10"/>
      <c r="O408" s="10"/>
      <c r="P408" s="10"/>
      <c r="Q408" s="10"/>
      <c r="R408" s="10"/>
      <c r="S408" s="10"/>
      <c r="T408" s="10"/>
      <c r="U408" s="10"/>
      <c r="V408" s="10"/>
      <c r="W408" s="10"/>
      <c r="X408" s="10"/>
      <c r="Y408" s="10"/>
      <c r="Z408" s="10"/>
      <c r="AA408" s="10"/>
    </row>
    <row r="409" spans="1:27" ht="12.75" customHeight="1" x14ac:dyDescent="0.15">
      <c r="A409" s="10"/>
      <c r="B409" s="10"/>
      <c r="C409" s="10"/>
      <c r="D409" s="10"/>
      <c r="E409" s="10"/>
      <c r="F409" s="10"/>
      <c r="G409" s="10"/>
      <c r="H409" s="10"/>
      <c r="I409" s="10"/>
      <c r="J409" s="10"/>
      <c r="K409" s="10"/>
      <c r="L409" s="10"/>
      <c r="M409" s="10"/>
      <c r="N409" s="10"/>
      <c r="O409" s="10"/>
      <c r="P409" s="10"/>
      <c r="Q409" s="10"/>
      <c r="R409" s="10"/>
      <c r="S409" s="10"/>
      <c r="T409" s="10"/>
      <c r="U409" s="10"/>
      <c r="V409" s="10"/>
      <c r="W409" s="10"/>
      <c r="X409" s="10"/>
      <c r="Y409" s="10"/>
      <c r="Z409" s="10"/>
      <c r="AA409" s="10"/>
    </row>
    <row r="410" spans="1:27" ht="12.75" customHeight="1" x14ac:dyDescent="0.15">
      <c r="A410" s="10"/>
      <c r="B410" s="10"/>
      <c r="C410" s="10"/>
      <c r="D410" s="10"/>
      <c r="E410" s="10"/>
      <c r="F410" s="10"/>
      <c r="G410" s="10"/>
      <c r="H410" s="10"/>
      <c r="I410" s="10"/>
      <c r="J410" s="10"/>
      <c r="K410" s="10"/>
      <c r="L410" s="10"/>
      <c r="M410" s="10"/>
      <c r="N410" s="10"/>
      <c r="O410" s="10"/>
      <c r="P410" s="10"/>
      <c r="Q410" s="10"/>
      <c r="R410" s="10"/>
      <c r="S410" s="10"/>
      <c r="T410" s="10"/>
      <c r="U410" s="10"/>
      <c r="V410" s="10"/>
      <c r="W410" s="10"/>
      <c r="X410" s="10"/>
      <c r="Y410" s="10"/>
      <c r="Z410" s="10"/>
      <c r="AA410" s="10"/>
    </row>
    <row r="411" spans="1:27" ht="12.75" customHeight="1" x14ac:dyDescent="0.15">
      <c r="A411" s="10"/>
      <c r="B411" s="10"/>
      <c r="C411" s="10"/>
      <c r="D411" s="10"/>
      <c r="E411" s="10"/>
      <c r="F411" s="10"/>
      <c r="G411" s="10"/>
      <c r="H411" s="10"/>
      <c r="I411" s="10"/>
      <c r="J411" s="10"/>
      <c r="K411" s="10"/>
      <c r="L411" s="10"/>
      <c r="M411" s="10"/>
      <c r="N411" s="10"/>
      <c r="O411" s="10"/>
      <c r="P411" s="10"/>
      <c r="Q411" s="10"/>
      <c r="R411" s="10"/>
      <c r="S411" s="10"/>
      <c r="T411" s="10"/>
      <c r="U411" s="10"/>
      <c r="V411" s="10"/>
      <c r="W411" s="10"/>
      <c r="X411" s="10"/>
      <c r="Y411" s="10"/>
      <c r="Z411" s="10"/>
      <c r="AA411" s="10"/>
    </row>
    <row r="412" spans="1:27" ht="12.75" customHeight="1" x14ac:dyDescent="0.15">
      <c r="A412" s="10"/>
      <c r="B412" s="10"/>
      <c r="C412" s="10"/>
      <c r="D412" s="10"/>
      <c r="E412" s="10"/>
      <c r="F412" s="10"/>
      <c r="G412" s="10"/>
      <c r="H412" s="10"/>
      <c r="I412" s="10"/>
      <c r="J412" s="10"/>
      <c r="K412" s="10"/>
      <c r="L412" s="10"/>
      <c r="M412" s="10"/>
      <c r="N412" s="10"/>
      <c r="O412" s="10"/>
      <c r="P412" s="10"/>
      <c r="Q412" s="10"/>
      <c r="R412" s="10"/>
      <c r="S412" s="10"/>
      <c r="T412" s="10"/>
      <c r="U412" s="10"/>
      <c r="V412" s="10"/>
      <c r="W412" s="10"/>
      <c r="X412" s="10"/>
      <c r="Y412" s="10"/>
      <c r="Z412" s="10"/>
      <c r="AA412" s="10"/>
    </row>
    <row r="413" spans="1:27" ht="12.75" customHeight="1" x14ac:dyDescent="0.15">
      <c r="A413" s="10"/>
      <c r="B413" s="10"/>
      <c r="C413" s="10"/>
      <c r="D413" s="10"/>
      <c r="E413" s="10"/>
      <c r="F413" s="10"/>
      <c r="G413" s="10"/>
      <c r="H413" s="10"/>
      <c r="I413" s="10"/>
      <c r="J413" s="10"/>
      <c r="K413" s="10"/>
      <c r="L413" s="10"/>
      <c r="M413" s="10"/>
      <c r="N413" s="10"/>
      <c r="O413" s="10"/>
      <c r="P413" s="10"/>
      <c r="Q413" s="10"/>
      <c r="R413" s="10"/>
      <c r="S413" s="10"/>
      <c r="T413" s="10"/>
      <c r="U413" s="10"/>
      <c r="V413" s="10"/>
      <c r="W413" s="10"/>
      <c r="X413" s="10"/>
      <c r="Y413" s="10"/>
      <c r="Z413" s="10"/>
      <c r="AA413" s="10"/>
    </row>
    <row r="414" spans="1:27" ht="12.75" customHeight="1" x14ac:dyDescent="0.15">
      <c r="A414" s="10"/>
      <c r="B414" s="10"/>
      <c r="C414" s="10"/>
      <c r="D414" s="10"/>
      <c r="E414" s="10"/>
      <c r="F414" s="10"/>
      <c r="G414" s="10"/>
      <c r="H414" s="10"/>
      <c r="I414" s="10"/>
      <c r="J414" s="10"/>
      <c r="K414" s="10"/>
      <c r="L414" s="10"/>
      <c r="M414" s="10"/>
      <c r="N414" s="10"/>
      <c r="O414" s="10"/>
      <c r="P414" s="10"/>
      <c r="Q414" s="10"/>
      <c r="R414" s="10"/>
      <c r="S414" s="10"/>
      <c r="T414" s="10"/>
      <c r="U414" s="10"/>
      <c r="V414" s="10"/>
      <c r="W414" s="10"/>
      <c r="X414" s="10"/>
      <c r="Y414" s="10"/>
      <c r="Z414" s="10"/>
      <c r="AA414" s="10"/>
    </row>
    <row r="415" spans="1:27" ht="12.75" customHeight="1" x14ac:dyDescent="0.15">
      <c r="A415" s="10"/>
      <c r="B415" s="10"/>
      <c r="C415" s="10"/>
      <c r="D415" s="10"/>
      <c r="E415" s="10"/>
      <c r="F415" s="10"/>
      <c r="G415" s="10"/>
      <c r="H415" s="10"/>
      <c r="I415" s="10"/>
      <c r="J415" s="10"/>
      <c r="K415" s="10"/>
      <c r="L415" s="10"/>
      <c r="M415" s="10"/>
      <c r="N415" s="10"/>
      <c r="O415" s="10"/>
      <c r="P415" s="10"/>
      <c r="Q415" s="10"/>
      <c r="R415" s="10"/>
      <c r="S415" s="10"/>
      <c r="T415" s="10"/>
      <c r="U415" s="10"/>
      <c r="V415" s="10"/>
      <c r="W415" s="10"/>
      <c r="X415" s="10"/>
      <c r="Y415" s="10"/>
      <c r="Z415" s="10"/>
      <c r="AA415" s="10"/>
    </row>
    <row r="416" spans="1:27" ht="12.75" customHeight="1" x14ac:dyDescent="0.15">
      <c r="A416" s="10"/>
      <c r="B416" s="10"/>
      <c r="C416" s="10"/>
      <c r="D416" s="10"/>
      <c r="E416" s="10"/>
      <c r="F416" s="10"/>
      <c r="G416" s="10"/>
      <c r="H416" s="10"/>
      <c r="I416" s="10"/>
      <c r="J416" s="10"/>
      <c r="K416" s="10"/>
      <c r="L416" s="10"/>
      <c r="M416" s="10"/>
      <c r="N416" s="10"/>
      <c r="O416" s="10"/>
      <c r="P416" s="10"/>
      <c r="Q416" s="10"/>
      <c r="R416" s="10"/>
      <c r="S416" s="10"/>
      <c r="T416" s="10"/>
      <c r="U416" s="10"/>
      <c r="V416" s="10"/>
      <c r="W416" s="10"/>
      <c r="X416" s="10"/>
      <c r="Y416" s="10"/>
      <c r="Z416" s="10"/>
      <c r="AA416" s="10"/>
    </row>
    <row r="417" spans="1:27" ht="12.75" customHeight="1" x14ac:dyDescent="0.15">
      <c r="A417" s="10"/>
      <c r="B417" s="10"/>
      <c r="C417" s="10"/>
      <c r="D417" s="10"/>
      <c r="E417" s="10"/>
      <c r="F417" s="10"/>
      <c r="G417" s="10"/>
      <c r="H417" s="10"/>
      <c r="I417" s="10"/>
      <c r="J417" s="10"/>
      <c r="K417" s="10"/>
      <c r="L417" s="10"/>
      <c r="M417" s="10"/>
      <c r="N417" s="10"/>
      <c r="O417" s="10"/>
      <c r="P417" s="10"/>
      <c r="Q417" s="10"/>
      <c r="R417" s="10"/>
      <c r="S417" s="10"/>
      <c r="T417" s="10"/>
      <c r="U417" s="10"/>
      <c r="V417" s="10"/>
      <c r="W417" s="10"/>
      <c r="X417" s="10"/>
      <c r="Y417" s="10"/>
      <c r="Z417" s="10"/>
      <c r="AA417" s="10"/>
    </row>
    <row r="418" spans="1:27" ht="12.75" customHeight="1" x14ac:dyDescent="0.15">
      <c r="A418" s="10"/>
      <c r="B418" s="10"/>
      <c r="C418" s="10"/>
      <c r="D418" s="10"/>
      <c r="E418" s="10"/>
      <c r="F418" s="10"/>
      <c r="G418" s="10"/>
      <c r="H418" s="10"/>
      <c r="I418" s="10"/>
      <c r="J418" s="10"/>
      <c r="K418" s="10"/>
      <c r="L418" s="10"/>
      <c r="M418" s="10"/>
      <c r="N418" s="10"/>
      <c r="O418" s="10"/>
      <c r="P418" s="10"/>
      <c r="Q418" s="10"/>
      <c r="R418" s="10"/>
      <c r="S418" s="10"/>
      <c r="T418" s="10"/>
      <c r="U418" s="10"/>
      <c r="V418" s="10"/>
      <c r="W418" s="10"/>
      <c r="X418" s="10"/>
      <c r="Y418" s="10"/>
      <c r="Z418" s="10"/>
      <c r="AA418" s="10"/>
    </row>
    <row r="419" spans="1:27" ht="12.75" customHeight="1" x14ac:dyDescent="0.15">
      <c r="A419" s="10"/>
      <c r="B419" s="10"/>
      <c r="C419" s="10"/>
      <c r="D419" s="10"/>
      <c r="E419" s="10"/>
      <c r="F419" s="10"/>
      <c r="G419" s="10"/>
      <c r="H419" s="10"/>
      <c r="I419" s="10"/>
      <c r="J419" s="10"/>
      <c r="K419" s="10"/>
      <c r="L419" s="10"/>
      <c r="M419" s="10"/>
      <c r="N419" s="10"/>
      <c r="O419" s="10"/>
      <c r="P419" s="10"/>
      <c r="Q419" s="10"/>
      <c r="R419" s="10"/>
      <c r="S419" s="10"/>
      <c r="T419" s="10"/>
      <c r="U419" s="10"/>
      <c r="V419" s="10"/>
      <c r="W419" s="10"/>
      <c r="X419" s="10"/>
      <c r="Y419" s="10"/>
      <c r="Z419" s="10"/>
      <c r="AA419" s="10"/>
    </row>
    <row r="420" spans="1:27" ht="12.75" customHeight="1" x14ac:dyDescent="0.15">
      <c r="A420" s="10"/>
      <c r="B420" s="10"/>
      <c r="C420" s="10"/>
      <c r="D420" s="10"/>
      <c r="E420" s="10"/>
      <c r="F420" s="10"/>
      <c r="G420" s="10"/>
      <c r="H420" s="10"/>
      <c r="I420" s="10"/>
      <c r="J420" s="10"/>
      <c r="K420" s="10"/>
      <c r="L420" s="10"/>
      <c r="M420" s="10"/>
      <c r="N420" s="10"/>
      <c r="O420" s="10"/>
      <c r="P420" s="10"/>
      <c r="Q420" s="10"/>
      <c r="R420" s="10"/>
      <c r="S420" s="10"/>
      <c r="T420" s="10"/>
      <c r="U420" s="10"/>
      <c r="V420" s="10"/>
      <c r="W420" s="10"/>
      <c r="X420" s="10"/>
      <c r="Y420" s="10"/>
      <c r="Z420" s="10"/>
      <c r="AA420" s="10"/>
    </row>
    <row r="421" spans="1:27" ht="12.75" customHeight="1" x14ac:dyDescent="0.15">
      <c r="A421" s="10"/>
      <c r="B421" s="10"/>
      <c r="C421" s="10"/>
      <c r="D421" s="10"/>
      <c r="E421" s="10"/>
      <c r="F421" s="10"/>
      <c r="G421" s="10"/>
      <c r="H421" s="10"/>
      <c r="I421" s="10"/>
      <c r="J421" s="10"/>
      <c r="K421" s="10"/>
      <c r="L421" s="10"/>
      <c r="M421" s="10"/>
      <c r="N421" s="10"/>
      <c r="O421" s="10"/>
      <c r="P421" s="10"/>
      <c r="Q421" s="10"/>
      <c r="R421" s="10"/>
      <c r="S421" s="10"/>
      <c r="T421" s="10"/>
      <c r="U421" s="10"/>
      <c r="V421" s="10"/>
      <c r="W421" s="10"/>
      <c r="X421" s="10"/>
      <c r="Y421" s="10"/>
      <c r="Z421" s="10"/>
      <c r="AA421" s="10"/>
    </row>
    <row r="422" spans="1:27" ht="12.75" customHeight="1" x14ac:dyDescent="0.15">
      <c r="A422" s="10"/>
      <c r="B422" s="10"/>
      <c r="C422" s="10"/>
      <c r="D422" s="10"/>
      <c r="E422" s="10"/>
      <c r="F422" s="10"/>
      <c r="G422" s="10"/>
      <c r="H422" s="10"/>
      <c r="I422" s="10"/>
      <c r="J422" s="10"/>
      <c r="K422" s="10"/>
      <c r="L422" s="10"/>
      <c r="M422" s="10"/>
      <c r="N422" s="10"/>
      <c r="O422" s="10"/>
      <c r="P422" s="10"/>
      <c r="Q422" s="10"/>
      <c r="R422" s="10"/>
      <c r="S422" s="10"/>
      <c r="T422" s="10"/>
      <c r="U422" s="10"/>
      <c r="V422" s="10"/>
      <c r="W422" s="10"/>
      <c r="X422" s="10"/>
      <c r="Y422" s="10"/>
      <c r="Z422" s="10"/>
      <c r="AA422" s="10"/>
    </row>
    <row r="423" spans="1:27" ht="12.75" customHeight="1" x14ac:dyDescent="0.15">
      <c r="A423" s="10"/>
      <c r="B423" s="10"/>
      <c r="C423" s="10"/>
      <c r="D423" s="10"/>
      <c r="E423" s="10"/>
      <c r="F423" s="10"/>
      <c r="G423" s="10"/>
      <c r="H423" s="10"/>
      <c r="I423" s="10"/>
      <c r="J423" s="10"/>
      <c r="K423" s="10"/>
      <c r="L423" s="10"/>
      <c r="M423" s="10"/>
      <c r="N423" s="10"/>
      <c r="O423" s="10"/>
      <c r="P423" s="10"/>
      <c r="Q423" s="10"/>
      <c r="R423" s="10"/>
      <c r="S423" s="10"/>
      <c r="T423" s="10"/>
      <c r="U423" s="10"/>
      <c r="V423" s="10"/>
      <c r="W423" s="10"/>
      <c r="X423" s="10"/>
      <c r="Y423" s="10"/>
      <c r="Z423" s="10"/>
      <c r="AA423" s="10"/>
    </row>
    <row r="424" spans="1:27" ht="12.75" customHeight="1" x14ac:dyDescent="0.15">
      <c r="A424" s="10"/>
      <c r="B424" s="10"/>
      <c r="C424" s="10"/>
      <c r="D424" s="10"/>
      <c r="E424" s="10"/>
      <c r="F424" s="10"/>
      <c r="G424" s="10"/>
      <c r="H424" s="10"/>
      <c r="I424" s="10"/>
      <c r="J424" s="10"/>
      <c r="K424" s="10"/>
      <c r="L424" s="10"/>
      <c r="M424" s="10"/>
      <c r="N424" s="10"/>
      <c r="O424" s="10"/>
      <c r="P424" s="10"/>
      <c r="Q424" s="10"/>
      <c r="R424" s="10"/>
      <c r="S424" s="10"/>
      <c r="T424" s="10"/>
      <c r="U424" s="10"/>
      <c r="V424" s="10"/>
      <c r="W424" s="10"/>
      <c r="X424" s="10"/>
      <c r="Y424" s="10"/>
      <c r="Z424" s="10"/>
      <c r="AA424" s="10"/>
    </row>
    <row r="425" spans="1:27" ht="12.75" customHeight="1" x14ac:dyDescent="0.15">
      <c r="A425" s="10"/>
      <c r="B425" s="10"/>
      <c r="C425" s="10"/>
      <c r="D425" s="10"/>
      <c r="E425" s="10"/>
      <c r="F425" s="10"/>
      <c r="G425" s="10"/>
      <c r="H425" s="10"/>
      <c r="I425" s="10"/>
      <c r="J425" s="10"/>
      <c r="K425" s="10"/>
      <c r="L425" s="10"/>
      <c r="M425" s="10"/>
      <c r="N425" s="10"/>
      <c r="O425" s="10"/>
      <c r="P425" s="10"/>
      <c r="Q425" s="10"/>
      <c r="R425" s="10"/>
      <c r="S425" s="10"/>
      <c r="T425" s="10"/>
      <c r="U425" s="10"/>
      <c r="V425" s="10"/>
      <c r="W425" s="10"/>
      <c r="X425" s="10"/>
      <c r="Y425" s="10"/>
      <c r="Z425" s="10"/>
      <c r="AA425" s="10"/>
    </row>
    <row r="426" spans="1:27" ht="12.75" customHeight="1" x14ac:dyDescent="0.15">
      <c r="A426" s="10"/>
      <c r="B426" s="10"/>
      <c r="C426" s="10"/>
      <c r="D426" s="10"/>
      <c r="E426" s="10"/>
      <c r="F426" s="10"/>
      <c r="G426" s="10"/>
      <c r="H426" s="10"/>
      <c r="I426" s="10"/>
      <c r="J426" s="10"/>
      <c r="K426" s="10"/>
      <c r="L426" s="10"/>
      <c r="M426" s="10"/>
      <c r="N426" s="10"/>
      <c r="O426" s="10"/>
      <c r="P426" s="10"/>
      <c r="Q426" s="10"/>
      <c r="R426" s="10"/>
      <c r="S426" s="10"/>
      <c r="T426" s="10"/>
      <c r="U426" s="10"/>
      <c r="V426" s="10"/>
      <c r="W426" s="10"/>
      <c r="X426" s="10"/>
      <c r="Y426" s="10"/>
      <c r="Z426" s="10"/>
      <c r="AA426" s="10"/>
    </row>
    <row r="427" spans="1:27" ht="12.75" customHeight="1" x14ac:dyDescent="0.15">
      <c r="A427" s="10"/>
      <c r="B427" s="10"/>
      <c r="C427" s="10"/>
      <c r="D427" s="10"/>
      <c r="E427" s="10"/>
      <c r="F427" s="10"/>
      <c r="G427" s="10"/>
      <c r="H427" s="10"/>
      <c r="I427" s="10"/>
      <c r="J427" s="10"/>
      <c r="K427" s="10"/>
      <c r="L427" s="10"/>
      <c r="M427" s="10"/>
      <c r="N427" s="10"/>
      <c r="O427" s="10"/>
      <c r="P427" s="10"/>
      <c r="Q427" s="10"/>
      <c r="R427" s="10"/>
      <c r="S427" s="10"/>
      <c r="T427" s="10"/>
      <c r="U427" s="10"/>
      <c r="V427" s="10"/>
      <c r="W427" s="10"/>
      <c r="X427" s="10"/>
      <c r="Y427" s="10"/>
      <c r="Z427" s="10"/>
      <c r="AA427" s="10"/>
    </row>
    <row r="428" spans="1:27" ht="12.75" customHeight="1" x14ac:dyDescent="0.15">
      <c r="A428" s="10"/>
      <c r="B428" s="10"/>
      <c r="C428" s="10"/>
      <c r="D428" s="10"/>
      <c r="E428" s="10"/>
      <c r="F428" s="10"/>
      <c r="G428" s="10"/>
      <c r="H428" s="10"/>
      <c r="I428" s="10"/>
      <c r="J428" s="10"/>
      <c r="K428" s="10"/>
      <c r="L428" s="10"/>
      <c r="M428" s="10"/>
      <c r="N428" s="10"/>
      <c r="O428" s="10"/>
      <c r="P428" s="10"/>
      <c r="Q428" s="10"/>
      <c r="R428" s="10"/>
      <c r="S428" s="10"/>
      <c r="T428" s="10"/>
      <c r="U428" s="10"/>
      <c r="V428" s="10"/>
      <c r="W428" s="10"/>
      <c r="X428" s="10"/>
      <c r="Y428" s="10"/>
      <c r="Z428" s="10"/>
      <c r="AA428" s="10"/>
    </row>
    <row r="429" spans="1:27" ht="12.75" customHeight="1" x14ac:dyDescent="0.15">
      <c r="A429" s="10"/>
      <c r="B429" s="10"/>
      <c r="C429" s="10"/>
      <c r="D429" s="10"/>
      <c r="E429" s="10"/>
      <c r="F429" s="10"/>
      <c r="G429" s="10"/>
      <c r="H429" s="10"/>
      <c r="I429" s="10"/>
      <c r="J429" s="10"/>
      <c r="K429" s="10"/>
      <c r="L429" s="10"/>
      <c r="M429" s="10"/>
      <c r="N429" s="10"/>
      <c r="O429" s="10"/>
      <c r="P429" s="10"/>
      <c r="Q429" s="10"/>
      <c r="R429" s="10"/>
      <c r="S429" s="10"/>
      <c r="T429" s="10"/>
      <c r="U429" s="10"/>
      <c r="V429" s="10"/>
      <c r="W429" s="10"/>
      <c r="X429" s="10"/>
      <c r="Y429" s="10"/>
      <c r="Z429" s="10"/>
      <c r="AA429" s="10"/>
    </row>
    <row r="430" spans="1:27" ht="12.75" customHeight="1" x14ac:dyDescent="0.15">
      <c r="A430" s="10"/>
      <c r="B430" s="10"/>
      <c r="C430" s="10"/>
      <c r="D430" s="10"/>
      <c r="E430" s="10"/>
      <c r="F430" s="10"/>
      <c r="G430" s="10"/>
      <c r="H430" s="10"/>
      <c r="I430" s="10"/>
      <c r="J430" s="10"/>
      <c r="K430" s="10"/>
      <c r="L430" s="10"/>
      <c r="M430" s="10"/>
      <c r="N430" s="10"/>
      <c r="O430" s="10"/>
      <c r="P430" s="10"/>
      <c r="Q430" s="10"/>
      <c r="R430" s="10"/>
      <c r="S430" s="10"/>
      <c r="T430" s="10"/>
      <c r="U430" s="10"/>
      <c r="V430" s="10"/>
      <c r="W430" s="10"/>
      <c r="X430" s="10"/>
      <c r="Y430" s="10"/>
      <c r="Z430" s="10"/>
      <c r="AA430" s="10"/>
    </row>
    <row r="431" spans="1:27" ht="12.75" customHeight="1" x14ac:dyDescent="0.15">
      <c r="A431" s="10"/>
      <c r="B431" s="10"/>
      <c r="C431" s="10"/>
      <c r="D431" s="10"/>
      <c r="E431" s="10"/>
      <c r="F431" s="10"/>
      <c r="G431" s="10"/>
      <c r="H431" s="10"/>
      <c r="I431" s="10"/>
      <c r="J431" s="10"/>
      <c r="K431" s="10"/>
      <c r="L431" s="10"/>
      <c r="M431" s="10"/>
      <c r="N431" s="10"/>
      <c r="O431" s="10"/>
      <c r="P431" s="10"/>
      <c r="Q431" s="10"/>
      <c r="R431" s="10"/>
      <c r="S431" s="10"/>
      <c r="T431" s="10"/>
      <c r="U431" s="10"/>
      <c r="V431" s="10"/>
      <c r="W431" s="10"/>
      <c r="X431" s="10"/>
      <c r="Y431" s="10"/>
      <c r="Z431" s="10"/>
      <c r="AA431" s="10"/>
    </row>
    <row r="432" spans="1:27" ht="12.75" customHeight="1" x14ac:dyDescent="0.15">
      <c r="A432" s="10"/>
      <c r="B432" s="10"/>
      <c r="C432" s="10"/>
      <c r="D432" s="10"/>
      <c r="E432" s="10"/>
      <c r="F432" s="10"/>
      <c r="G432" s="10"/>
      <c r="H432" s="10"/>
      <c r="I432" s="10"/>
      <c r="J432" s="10"/>
      <c r="K432" s="10"/>
      <c r="L432" s="10"/>
      <c r="M432" s="10"/>
      <c r="N432" s="10"/>
      <c r="O432" s="10"/>
      <c r="P432" s="10"/>
      <c r="Q432" s="10"/>
      <c r="R432" s="10"/>
      <c r="S432" s="10"/>
      <c r="T432" s="10"/>
      <c r="U432" s="10"/>
      <c r="V432" s="10"/>
      <c r="W432" s="10"/>
      <c r="X432" s="10"/>
      <c r="Y432" s="10"/>
      <c r="Z432" s="10"/>
      <c r="AA432" s="10"/>
    </row>
    <row r="433" spans="1:27" ht="12.75" customHeight="1" x14ac:dyDescent="0.15">
      <c r="A433" s="10"/>
      <c r="B433" s="10"/>
      <c r="C433" s="10"/>
      <c r="D433" s="10"/>
      <c r="E433" s="10"/>
      <c r="F433" s="10"/>
      <c r="G433" s="10"/>
      <c r="H433" s="10"/>
      <c r="I433" s="10"/>
      <c r="J433" s="10"/>
      <c r="K433" s="10"/>
      <c r="L433" s="10"/>
      <c r="M433" s="10"/>
      <c r="N433" s="10"/>
      <c r="O433" s="10"/>
      <c r="P433" s="10"/>
      <c r="Q433" s="10"/>
      <c r="R433" s="10"/>
      <c r="S433" s="10"/>
      <c r="T433" s="10"/>
      <c r="U433" s="10"/>
      <c r="V433" s="10"/>
      <c r="W433" s="10"/>
      <c r="X433" s="10"/>
      <c r="Y433" s="10"/>
      <c r="Z433" s="10"/>
      <c r="AA433" s="10"/>
    </row>
    <row r="434" spans="1:27" ht="12.75" customHeight="1" x14ac:dyDescent="0.15">
      <c r="A434" s="10"/>
      <c r="B434" s="10"/>
      <c r="C434" s="10"/>
      <c r="D434" s="10"/>
      <c r="E434" s="10"/>
      <c r="F434" s="10"/>
      <c r="G434" s="10"/>
      <c r="H434" s="10"/>
      <c r="I434" s="10"/>
      <c r="J434" s="10"/>
      <c r="K434" s="10"/>
      <c r="L434" s="10"/>
      <c r="M434" s="10"/>
      <c r="N434" s="10"/>
      <c r="O434" s="10"/>
      <c r="P434" s="10"/>
      <c r="Q434" s="10"/>
      <c r="R434" s="10"/>
      <c r="S434" s="10"/>
      <c r="T434" s="10"/>
      <c r="U434" s="10"/>
      <c r="V434" s="10"/>
      <c r="W434" s="10"/>
      <c r="X434" s="10"/>
      <c r="Y434" s="10"/>
      <c r="Z434" s="10"/>
      <c r="AA434" s="10"/>
    </row>
    <row r="435" spans="1:27" ht="12.75" customHeight="1" x14ac:dyDescent="0.15">
      <c r="A435" s="10"/>
      <c r="B435" s="10"/>
      <c r="C435" s="10"/>
      <c r="D435" s="10"/>
      <c r="E435" s="10"/>
      <c r="F435" s="10"/>
      <c r="G435" s="10"/>
      <c r="H435" s="10"/>
      <c r="I435" s="10"/>
      <c r="J435" s="10"/>
      <c r="K435" s="10"/>
      <c r="L435" s="10"/>
      <c r="M435" s="10"/>
      <c r="N435" s="10"/>
      <c r="O435" s="10"/>
      <c r="P435" s="10"/>
      <c r="Q435" s="10"/>
      <c r="R435" s="10"/>
      <c r="S435" s="10"/>
      <c r="T435" s="10"/>
      <c r="U435" s="10"/>
      <c r="V435" s="10"/>
      <c r="W435" s="10"/>
      <c r="X435" s="10"/>
      <c r="Y435" s="10"/>
      <c r="Z435" s="10"/>
      <c r="AA435" s="10"/>
    </row>
    <row r="436" spans="1:27" ht="12.75" customHeight="1" x14ac:dyDescent="0.15">
      <c r="A436" s="10"/>
      <c r="B436" s="10"/>
      <c r="C436" s="10"/>
      <c r="D436" s="10"/>
      <c r="E436" s="10"/>
      <c r="F436" s="10"/>
      <c r="G436" s="10"/>
      <c r="H436" s="10"/>
      <c r="I436" s="10"/>
      <c r="J436" s="10"/>
      <c r="K436" s="10"/>
      <c r="L436" s="10"/>
      <c r="M436" s="10"/>
      <c r="N436" s="10"/>
      <c r="O436" s="10"/>
      <c r="P436" s="10"/>
      <c r="Q436" s="10"/>
      <c r="R436" s="10"/>
      <c r="S436" s="10"/>
      <c r="T436" s="10"/>
      <c r="U436" s="10"/>
      <c r="V436" s="10"/>
      <c r="W436" s="10"/>
      <c r="X436" s="10"/>
      <c r="Y436" s="10"/>
      <c r="Z436" s="10"/>
      <c r="AA436" s="10"/>
    </row>
    <row r="437" spans="1:27" ht="12.75" customHeight="1" x14ac:dyDescent="0.15">
      <c r="A437" s="10"/>
      <c r="B437" s="10"/>
      <c r="C437" s="10"/>
      <c r="D437" s="10"/>
      <c r="E437" s="10"/>
      <c r="F437" s="10"/>
      <c r="G437" s="10"/>
      <c r="H437" s="10"/>
      <c r="I437" s="10"/>
      <c r="J437" s="10"/>
      <c r="K437" s="10"/>
      <c r="L437" s="10"/>
      <c r="M437" s="10"/>
      <c r="N437" s="10"/>
      <c r="O437" s="10"/>
      <c r="P437" s="10"/>
      <c r="Q437" s="10"/>
      <c r="R437" s="10"/>
      <c r="S437" s="10"/>
      <c r="T437" s="10"/>
      <c r="U437" s="10"/>
      <c r="V437" s="10"/>
      <c r="W437" s="10"/>
      <c r="X437" s="10"/>
      <c r="Y437" s="10"/>
      <c r="Z437" s="10"/>
      <c r="AA437" s="10"/>
    </row>
    <row r="438" spans="1:27" ht="12.75" customHeight="1" x14ac:dyDescent="0.15">
      <c r="A438" s="10"/>
      <c r="B438" s="10"/>
      <c r="C438" s="10"/>
      <c r="D438" s="10"/>
      <c r="E438" s="10"/>
      <c r="F438" s="10"/>
      <c r="G438" s="10"/>
      <c r="H438" s="10"/>
      <c r="I438" s="10"/>
      <c r="J438" s="10"/>
      <c r="K438" s="10"/>
      <c r="L438" s="10"/>
      <c r="M438" s="10"/>
      <c r="N438" s="10"/>
      <c r="O438" s="10"/>
      <c r="P438" s="10"/>
      <c r="Q438" s="10"/>
      <c r="R438" s="10"/>
      <c r="S438" s="10"/>
      <c r="T438" s="10"/>
      <c r="U438" s="10"/>
      <c r="V438" s="10"/>
      <c r="W438" s="10"/>
      <c r="X438" s="10"/>
      <c r="Y438" s="10"/>
      <c r="Z438" s="10"/>
      <c r="AA438" s="10"/>
    </row>
    <row r="439" spans="1:27" ht="12.75" customHeight="1" x14ac:dyDescent="0.15">
      <c r="A439" s="10"/>
      <c r="B439" s="10"/>
      <c r="C439" s="10"/>
      <c r="D439" s="10"/>
      <c r="E439" s="10"/>
      <c r="F439" s="10"/>
      <c r="G439" s="10"/>
      <c r="H439" s="10"/>
      <c r="I439" s="10"/>
      <c r="J439" s="10"/>
      <c r="K439" s="10"/>
      <c r="L439" s="10"/>
      <c r="M439" s="10"/>
      <c r="N439" s="10"/>
      <c r="O439" s="10"/>
      <c r="P439" s="10"/>
      <c r="Q439" s="10"/>
      <c r="R439" s="10"/>
      <c r="S439" s="10"/>
      <c r="T439" s="10"/>
      <c r="U439" s="10"/>
      <c r="V439" s="10"/>
      <c r="W439" s="10"/>
      <c r="X439" s="10"/>
      <c r="Y439" s="10"/>
      <c r="Z439" s="10"/>
      <c r="AA439" s="10"/>
    </row>
    <row r="440" spans="1:27" ht="12.75" customHeight="1" x14ac:dyDescent="0.15">
      <c r="A440" s="10"/>
      <c r="B440" s="10"/>
      <c r="C440" s="10"/>
      <c r="D440" s="10"/>
      <c r="E440" s="10"/>
      <c r="F440" s="10"/>
      <c r="G440" s="10"/>
      <c r="H440" s="10"/>
      <c r="I440" s="10"/>
      <c r="J440" s="10"/>
      <c r="K440" s="10"/>
      <c r="L440" s="10"/>
      <c r="M440" s="10"/>
      <c r="N440" s="10"/>
      <c r="O440" s="10"/>
      <c r="P440" s="10"/>
      <c r="Q440" s="10"/>
      <c r="R440" s="10"/>
      <c r="S440" s="10"/>
      <c r="T440" s="10"/>
      <c r="U440" s="10"/>
      <c r="V440" s="10"/>
      <c r="W440" s="10"/>
      <c r="X440" s="10"/>
      <c r="Y440" s="10"/>
      <c r="Z440" s="10"/>
      <c r="AA440" s="10"/>
    </row>
    <row r="441" spans="1:27" ht="12.75" customHeight="1" x14ac:dyDescent="0.15">
      <c r="A441" s="10"/>
      <c r="B441" s="10"/>
      <c r="C441" s="10"/>
      <c r="D441" s="10"/>
      <c r="E441" s="10"/>
      <c r="F441" s="10"/>
      <c r="G441" s="10"/>
      <c r="H441" s="10"/>
      <c r="I441" s="10"/>
      <c r="J441" s="10"/>
      <c r="K441" s="10"/>
      <c r="L441" s="10"/>
      <c r="M441" s="10"/>
      <c r="N441" s="10"/>
      <c r="O441" s="10"/>
      <c r="P441" s="10"/>
      <c r="Q441" s="10"/>
      <c r="R441" s="10"/>
      <c r="S441" s="10"/>
      <c r="T441" s="10"/>
      <c r="U441" s="10"/>
      <c r="V441" s="10"/>
      <c r="W441" s="10"/>
      <c r="X441" s="10"/>
      <c r="Y441" s="10"/>
      <c r="Z441" s="10"/>
      <c r="AA441" s="10"/>
    </row>
    <row r="442" spans="1:27" ht="12.75" customHeight="1" x14ac:dyDescent="0.15">
      <c r="A442" s="10"/>
      <c r="B442" s="10"/>
      <c r="C442" s="10"/>
      <c r="D442" s="10"/>
      <c r="E442" s="10"/>
      <c r="F442" s="10"/>
      <c r="G442" s="10"/>
      <c r="H442" s="10"/>
      <c r="I442" s="10"/>
      <c r="J442" s="10"/>
      <c r="K442" s="10"/>
      <c r="L442" s="10"/>
      <c r="M442" s="10"/>
      <c r="N442" s="10"/>
      <c r="O442" s="10"/>
      <c r="P442" s="10"/>
      <c r="Q442" s="10"/>
      <c r="R442" s="10"/>
      <c r="S442" s="10"/>
      <c r="T442" s="10"/>
      <c r="U442" s="10"/>
      <c r="V442" s="10"/>
      <c r="W442" s="10"/>
      <c r="X442" s="10"/>
      <c r="Y442" s="10"/>
      <c r="Z442" s="10"/>
      <c r="AA442" s="10"/>
    </row>
    <row r="443" spans="1:27" ht="12.75" customHeight="1" x14ac:dyDescent="0.15">
      <c r="A443" s="10"/>
      <c r="B443" s="10"/>
      <c r="C443" s="10"/>
      <c r="D443" s="10"/>
      <c r="E443" s="10"/>
      <c r="F443" s="10"/>
      <c r="G443" s="10"/>
      <c r="H443" s="10"/>
      <c r="I443" s="10"/>
      <c r="J443" s="10"/>
      <c r="K443" s="10"/>
      <c r="L443" s="10"/>
      <c r="M443" s="10"/>
      <c r="N443" s="10"/>
      <c r="O443" s="10"/>
      <c r="P443" s="10"/>
      <c r="Q443" s="10"/>
      <c r="R443" s="10"/>
      <c r="S443" s="10"/>
      <c r="T443" s="10"/>
      <c r="U443" s="10"/>
      <c r="V443" s="10"/>
      <c r="W443" s="10"/>
      <c r="X443" s="10"/>
      <c r="Y443" s="10"/>
      <c r="Z443" s="10"/>
      <c r="AA443" s="10"/>
    </row>
    <row r="444" spans="1:27" ht="12.75" customHeight="1" x14ac:dyDescent="0.15">
      <c r="A444" s="10"/>
      <c r="B444" s="10"/>
      <c r="C444" s="10"/>
      <c r="D444" s="10"/>
      <c r="E444" s="10"/>
      <c r="F444" s="10"/>
      <c r="G444" s="10"/>
      <c r="H444" s="10"/>
      <c r="I444" s="10"/>
      <c r="J444" s="10"/>
      <c r="K444" s="10"/>
      <c r="L444" s="10"/>
      <c r="M444" s="10"/>
      <c r="N444" s="10"/>
      <c r="O444" s="10"/>
      <c r="P444" s="10"/>
      <c r="Q444" s="10"/>
      <c r="R444" s="10"/>
      <c r="S444" s="10"/>
      <c r="T444" s="10"/>
      <c r="U444" s="10"/>
      <c r="V444" s="10"/>
      <c r="W444" s="10"/>
      <c r="X444" s="10"/>
      <c r="Y444" s="10"/>
      <c r="Z444" s="10"/>
      <c r="AA444" s="10"/>
    </row>
    <row r="445" spans="1:27" ht="12.75" customHeight="1" x14ac:dyDescent="0.15">
      <c r="A445" s="10"/>
      <c r="B445" s="10"/>
      <c r="C445" s="10"/>
      <c r="D445" s="10"/>
      <c r="E445" s="10"/>
      <c r="F445" s="10"/>
      <c r="G445" s="10"/>
      <c r="H445" s="10"/>
      <c r="I445" s="10"/>
      <c r="J445" s="10"/>
      <c r="K445" s="10"/>
      <c r="L445" s="10"/>
      <c r="M445" s="10"/>
      <c r="N445" s="10"/>
      <c r="O445" s="10"/>
      <c r="P445" s="10"/>
      <c r="Q445" s="10"/>
      <c r="R445" s="10"/>
      <c r="S445" s="10"/>
      <c r="T445" s="10"/>
      <c r="U445" s="10"/>
      <c r="V445" s="10"/>
      <c r="W445" s="10"/>
      <c r="X445" s="10"/>
      <c r="Y445" s="10"/>
      <c r="Z445" s="10"/>
      <c r="AA445" s="10"/>
    </row>
    <row r="446" spans="1:27" ht="12.75" customHeight="1" x14ac:dyDescent="0.15">
      <c r="A446" s="10"/>
      <c r="B446" s="10"/>
      <c r="C446" s="10"/>
      <c r="D446" s="10"/>
      <c r="E446" s="10"/>
      <c r="F446" s="10"/>
      <c r="G446" s="10"/>
      <c r="H446" s="10"/>
      <c r="I446" s="10"/>
      <c r="J446" s="10"/>
      <c r="K446" s="10"/>
      <c r="L446" s="10"/>
      <c r="M446" s="10"/>
      <c r="N446" s="10"/>
      <c r="O446" s="10"/>
      <c r="P446" s="10"/>
      <c r="Q446" s="10"/>
      <c r="R446" s="10"/>
      <c r="S446" s="10"/>
      <c r="T446" s="10"/>
      <c r="U446" s="10"/>
      <c r="V446" s="10"/>
      <c r="W446" s="10"/>
      <c r="X446" s="10"/>
      <c r="Y446" s="10"/>
      <c r="Z446" s="10"/>
      <c r="AA446" s="10"/>
    </row>
    <row r="447" spans="1:27" ht="12.75" customHeight="1" x14ac:dyDescent="0.15">
      <c r="A447" s="10"/>
      <c r="B447" s="10"/>
      <c r="C447" s="10"/>
      <c r="D447" s="10"/>
      <c r="E447" s="10"/>
      <c r="F447" s="10"/>
      <c r="G447" s="10"/>
      <c r="H447" s="10"/>
      <c r="I447" s="10"/>
      <c r="J447" s="10"/>
      <c r="K447" s="10"/>
      <c r="L447" s="10"/>
      <c r="M447" s="10"/>
      <c r="N447" s="10"/>
      <c r="O447" s="10"/>
      <c r="P447" s="10"/>
      <c r="Q447" s="10"/>
      <c r="R447" s="10"/>
      <c r="S447" s="10"/>
      <c r="T447" s="10"/>
      <c r="U447" s="10"/>
      <c r="V447" s="10"/>
      <c r="W447" s="10"/>
      <c r="X447" s="10"/>
      <c r="Y447" s="10"/>
      <c r="Z447" s="10"/>
      <c r="AA447" s="10"/>
    </row>
    <row r="448" spans="1:27" ht="12.75" customHeight="1" x14ac:dyDescent="0.15">
      <c r="A448" s="10"/>
      <c r="B448" s="10"/>
      <c r="C448" s="10"/>
      <c r="D448" s="10"/>
      <c r="E448" s="10"/>
      <c r="F448" s="10"/>
      <c r="G448" s="10"/>
      <c r="H448" s="10"/>
      <c r="I448" s="10"/>
      <c r="J448" s="10"/>
      <c r="K448" s="10"/>
      <c r="L448" s="10"/>
      <c r="M448" s="10"/>
      <c r="N448" s="10"/>
      <c r="O448" s="10"/>
      <c r="P448" s="10"/>
      <c r="Q448" s="10"/>
      <c r="R448" s="10"/>
      <c r="S448" s="10"/>
      <c r="T448" s="10"/>
      <c r="U448" s="10"/>
      <c r="V448" s="10"/>
      <c r="W448" s="10"/>
      <c r="X448" s="10"/>
      <c r="Y448" s="10"/>
      <c r="Z448" s="10"/>
      <c r="AA448" s="10"/>
    </row>
    <row r="449" spans="1:27" ht="12.75" customHeight="1" x14ac:dyDescent="0.15">
      <c r="A449" s="10"/>
      <c r="B449" s="10"/>
      <c r="C449" s="10"/>
      <c r="D449" s="10"/>
      <c r="E449" s="10"/>
      <c r="F449" s="10"/>
      <c r="G449" s="10"/>
      <c r="H449" s="10"/>
      <c r="I449" s="10"/>
      <c r="J449" s="10"/>
      <c r="K449" s="10"/>
      <c r="L449" s="10"/>
      <c r="M449" s="10"/>
      <c r="N449" s="10"/>
      <c r="O449" s="10"/>
      <c r="P449" s="10"/>
      <c r="Q449" s="10"/>
      <c r="R449" s="10"/>
      <c r="S449" s="10"/>
      <c r="T449" s="10"/>
      <c r="U449" s="10"/>
      <c r="V449" s="10"/>
      <c r="W449" s="10"/>
      <c r="X449" s="10"/>
      <c r="Y449" s="10"/>
      <c r="Z449" s="10"/>
      <c r="AA449" s="10"/>
    </row>
    <row r="450" spans="1:27" ht="12.75" customHeight="1" x14ac:dyDescent="0.15">
      <c r="A450" s="10"/>
      <c r="B450" s="10"/>
      <c r="C450" s="10"/>
      <c r="D450" s="10"/>
      <c r="E450" s="10"/>
      <c r="F450" s="10"/>
      <c r="G450" s="10"/>
      <c r="H450" s="10"/>
      <c r="I450" s="10"/>
      <c r="J450" s="10"/>
      <c r="K450" s="10"/>
      <c r="L450" s="10"/>
      <c r="M450" s="10"/>
      <c r="N450" s="10"/>
      <c r="O450" s="10"/>
      <c r="P450" s="10"/>
      <c r="Q450" s="10"/>
      <c r="R450" s="10"/>
      <c r="S450" s="10"/>
      <c r="T450" s="10"/>
      <c r="U450" s="10"/>
      <c r="V450" s="10"/>
      <c r="W450" s="10"/>
      <c r="X450" s="10"/>
      <c r="Y450" s="10"/>
      <c r="Z450" s="10"/>
      <c r="AA450" s="10"/>
    </row>
    <row r="451" spans="1:27" ht="12.75" customHeight="1" x14ac:dyDescent="0.15">
      <c r="A451" s="10"/>
      <c r="B451" s="10"/>
      <c r="C451" s="10"/>
      <c r="D451" s="10"/>
      <c r="E451" s="10"/>
      <c r="F451" s="10"/>
      <c r="G451" s="10"/>
      <c r="H451" s="10"/>
      <c r="I451" s="10"/>
      <c r="J451" s="10"/>
      <c r="K451" s="10"/>
      <c r="L451" s="10"/>
      <c r="M451" s="10"/>
      <c r="N451" s="10"/>
      <c r="O451" s="10"/>
      <c r="P451" s="10"/>
      <c r="Q451" s="10"/>
      <c r="R451" s="10"/>
      <c r="S451" s="10"/>
      <c r="T451" s="10"/>
      <c r="U451" s="10"/>
      <c r="V451" s="10"/>
      <c r="W451" s="10"/>
      <c r="X451" s="10"/>
      <c r="Y451" s="10"/>
      <c r="Z451" s="10"/>
      <c r="AA451" s="10"/>
    </row>
    <row r="452" spans="1:27" ht="12.75" customHeight="1" x14ac:dyDescent="0.15">
      <c r="A452" s="10"/>
      <c r="B452" s="10"/>
      <c r="C452" s="10"/>
      <c r="D452" s="10"/>
      <c r="E452" s="10"/>
      <c r="F452" s="10"/>
      <c r="G452" s="10"/>
      <c r="H452" s="10"/>
      <c r="I452" s="10"/>
      <c r="J452" s="10"/>
      <c r="K452" s="10"/>
      <c r="L452" s="10"/>
      <c r="M452" s="10"/>
      <c r="N452" s="10"/>
      <c r="O452" s="10"/>
      <c r="P452" s="10"/>
      <c r="Q452" s="10"/>
      <c r="R452" s="10"/>
      <c r="S452" s="10"/>
      <c r="T452" s="10"/>
      <c r="U452" s="10"/>
      <c r="V452" s="10"/>
      <c r="W452" s="10"/>
      <c r="X452" s="10"/>
      <c r="Y452" s="10"/>
      <c r="Z452" s="10"/>
      <c r="AA452" s="10"/>
    </row>
    <row r="453" spans="1:27" ht="12.75" customHeight="1" x14ac:dyDescent="0.15">
      <c r="A453" s="10"/>
      <c r="B453" s="10"/>
      <c r="C453" s="10"/>
      <c r="D453" s="10"/>
      <c r="E453" s="10"/>
      <c r="F453" s="10"/>
      <c r="G453" s="10"/>
      <c r="H453" s="10"/>
      <c r="I453" s="10"/>
      <c r="J453" s="10"/>
      <c r="K453" s="10"/>
      <c r="L453" s="10"/>
      <c r="M453" s="10"/>
      <c r="N453" s="10"/>
      <c r="O453" s="10"/>
      <c r="P453" s="10"/>
      <c r="Q453" s="10"/>
      <c r="R453" s="10"/>
      <c r="S453" s="10"/>
      <c r="T453" s="10"/>
      <c r="U453" s="10"/>
      <c r="V453" s="10"/>
      <c r="W453" s="10"/>
      <c r="X453" s="10"/>
      <c r="Y453" s="10"/>
      <c r="Z453" s="10"/>
      <c r="AA453" s="10"/>
    </row>
    <row r="454" spans="1:27" ht="12.75" customHeight="1" x14ac:dyDescent="0.15">
      <c r="A454" s="10"/>
      <c r="B454" s="10"/>
      <c r="C454" s="10"/>
      <c r="D454" s="10"/>
      <c r="E454" s="10"/>
      <c r="F454" s="10"/>
      <c r="G454" s="10"/>
      <c r="H454" s="10"/>
      <c r="I454" s="10"/>
      <c r="J454" s="10"/>
      <c r="K454" s="10"/>
      <c r="L454" s="10"/>
      <c r="M454" s="10"/>
      <c r="N454" s="10"/>
      <c r="O454" s="10"/>
      <c r="P454" s="10"/>
      <c r="Q454" s="10"/>
      <c r="R454" s="10"/>
      <c r="S454" s="10"/>
      <c r="T454" s="10"/>
      <c r="U454" s="10"/>
      <c r="V454" s="10"/>
      <c r="W454" s="10"/>
      <c r="X454" s="10"/>
      <c r="Y454" s="10"/>
      <c r="Z454" s="10"/>
      <c r="AA454" s="10"/>
    </row>
    <row r="455" spans="1:27" ht="12.75" customHeight="1" x14ac:dyDescent="0.15">
      <c r="A455" s="10"/>
      <c r="B455" s="10"/>
      <c r="C455" s="10"/>
      <c r="D455" s="10"/>
      <c r="E455" s="10"/>
      <c r="F455" s="10"/>
      <c r="G455" s="10"/>
      <c r="H455" s="10"/>
      <c r="I455" s="10"/>
      <c r="J455" s="10"/>
      <c r="K455" s="10"/>
      <c r="L455" s="10"/>
      <c r="M455" s="10"/>
      <c r="N455" s="10"/>
      <c r="O455" s="10"/>
      <c r="P455" s="10"/>
      <c r="Q455" s="10"/>
      <c r="R455" s="10"/>
      <c r="S455" s="10"/>
      <c r="T455" s="10"/>
      <c r="U455" s="10"/>
      <c r="V455" s="10"/>
      <c r="W455" s="10"/>
      <c r="X455" s="10"/>
      <c r="Y455" s="10"/>
      <c r="Z455" s="10"/>
      <c r="AA455" s="10"/>
    </row>
    <row r="456" spans="1:27" ht="12.75" customHeight="1" x14ac:dyDescent="0.15">
      <c r="A456" s="10"/>
      <c r="B456" s="10"/>
      <c r="C456" s="10"/>
      <c r="D456" s="10"/>
      <c r="E456" s="10"/>
      <c r="F456" s="10"/>
      <c r="G456" s="10"/>
      <c r="H456" s="10"/>
      <c r="I456" s="10"/>
      <c r="J456" s="10"/>
      <c r="K456" s="10"/>
      <c r="L456" s="10"/>
      <c r="M456" s="10"/>
      <c r="N456" s="10"/>
      <c r="O456" s="10"/>
      <c r="P456" s="10"/>
      <c r="Q456" s="10"/>
      <c r="R456" s="10"/>
      <c r="S456" s="10"/>
      <c r="T456" s="10"/>
      <c r="U456" s="10"/>
      <c r="V456" s="10"/>
      <c r="W456" s="10"/>
      <c r="X456" s="10"/>
      <c r="Y456" s="10"/>
      <c r="Z456" s="10"/>
      <c r="AA456" s="10"/>
    </row>
    <row r="457" spans="1:27" ht="12.75" customHeight="1" x14ac:dyDescent="0.15">
      <c r="A457" s="10"/>
      <c r="B457" s="10"/>
      <c r="C457" s="10"/>
      <c r="D457" s="10"/>
      <c r="E457" s="10"/>
      <c r="F457" s="10"/>
      <c r="G457" s="10"/>
      <c r="H457" s="10"/>
      <c r="I457" s="10"/>
      <c r="J457" s="10"/>
      <c r="K457" s="10"/>
      <c r="L457" s="10"/>
      <c r="M457" s="10"/>
      <c r="N457" s="10"/>
      <c r="O457" s="10"/>
      <c r="P457" s="10"/>
      <c r="Q457" s="10"/>
      <c r="R457" s="10"/>
      <c r="S457" s="10"/>
      <c r="T457" s="10"/>
      <c r="U457" s="10"/>
      <c r="V457" s="10"/>
      <c r="W457" s="10"/>
      <c r="X457" s="10"/>
      <c r="Y457" s="10"/>
      <c r="Z457" s="10"/>
      <c r="AA457" s="10"/>
    </row>
    <row r="458" spans="1:27" ht="12.75" customHeight="1" x14ac:dyDescent="0.15">
      <c r="A458" s="10"/>
      <c r="B458" s="10"/>
      <c r="C458" s="10"/>
      <c r="D458" s="10"/>
      <c r="E458" s="10"/>
      <c r="F458" s="10"/>
      <c r="G458" s="10"/>
      <c r="H458" s="10"/>
      <c r="I458" s="10"/>
      <c r="J458" s="10"/>
      <c r="K458" s="10"/>
      <c r="L458" s="10"/>
      <c r="M458" s="10"/>
      <c r="N458" s="10"/>
      <c r="O458" s="10"/>
      <c r="P458" s="10"/>
      <c r="Q458" s="10"/>
      <c r="R458" s="10"/>
      <c r="S458" s="10"/>
      <c r="T458" s="10"/>
      <c r="U458" s="10"/>
      <c r="V458" s="10"/>
      <c r="W458" s="10"/>
      <c r="X458" s="10"/>
      <c r="Y458" s="10"/>
      <c r="Z458" s="10"/>
      <c r="AA458" s="10"/>
    </row>
    <row r="459" spans="1:27" ht="12.75" customHeight="1" x14ac:dyDescent="0.15">
      <c r="A459" s="10"/>
      <c r="B459" s="10"/>
      <c r="C459" s="10"/>
      <c r="D459" s="10"/>
      <c r="E459" s="10"/>
      <c r="F459" s="10"/>
      <c r="G459" s="10"/>
      <c r="H459" s="10"/>
      <c r="I459" s="10"/>
      <c r="J459" s="10"/>
      <c r="K459" s="10"/>
      <c r="L459" s="10"/>
      <c r="M459" s="10"/>
      <c r="N459" s="10"/>
      <c r="O459" s="10"/>
      <c r="P459" s="10"/>
      <c r="Q459" s="10"/>
      <c r="R459" s="10"/>
      <c r="S459" s="10"/>
      <c r="T459" s="10"/>
      <c r="U459" s="10"/>
      <c r="V459" s="10"/>
      <c r="W459" s="10"/>
      <c r="X459" s="10"/>
      <c r="Y459" s="10"/>
      <c r="Z459" s="10"/>
      <c r="AA459" s="10"/>
    </row>
    <row r="460" spans="1:27" ht="12.75" customHeight="1" x14ac:dyDescent="0.15">
      <c r="A460" s="10"/>
      <c r="B460" s="10"/>
      <c r="C460" s="10"/>
      <c r="D460" s="10"/>
      <c r="E460" s="10"/>
      <c r="F460" s="10"/>
      <c r="G460" s="10"/>
      <c r="H460" s="10"/>
      <c r="I460" s="10"/>
      <c r="J460" s="10"/>
      <c r="K460" s="10"/>
      <c r="L460" s="10"/>
      <c r="M460" s="10"/>
      <c r="N460" s="10"/>
      <c r="O460" s="10"/>
      <c r="P460" s="10"/>
      <c r="Q460" s="10"/>
      <c r="R460" s="10"/>
      <c r="S460" s="10"/>
      <c r="T460" s="10"/>
      <c r="U460" s="10"/>
      <c r="V460" s="10"/>
      <c r="W460" s="10"/>
      <c r="X460" s="10"/>
      <c r="Y460" s="10"/>
      <c r="Z460" s="10"/>
      <c r="AA460" s="10"/>
    </row>
    <row r="461" spans="1:27" ht="12.75" customHeight="1" x14ac:dyDescent="0.15">
      <c r="A461" s="10"/>
      <c r="B461" s="10"/>
      <c r="C461" s="10"/>
      <c r="D461" s="10"/>
      <c r="E461" s="10"/>
      <c r="F461" s="10"/>
      <c r="G461" s="10"/>
      <c r="H461" s="10"/>
      <c r="I461" s="10"/>
      <c r="J461" s="10"/>
      <c r="K461" s="10"/>
      <c r="L461" s="10"/>
      <c r="M461" s="10"/>
      <c r="N461" s="10"/>
      <c r="O461" s="10"/>
      <c r="P461" s="10"/>
      <c r="Q461" s="10"/>
      <c r="R461" s="10"/>
      <c r="S461" s="10"/>
      <c r="T461" s="10"/>
      <c r="U461" s="10"/>
      <c r="V461" s="10"/>
      <c r="W461" s="10"/>
      <c r="X461" s="10"/>
      <c r="Y461" s="10"/>
      <c r="Z461" s="10"/>
      <c r="AA461" s="10"/>
    </row>
    <row r="462" spans="1:27" ht="12.75" customHeight="1" x14ac:dyDescent="0.15">
      <c r="A462" s="10"/>
      <c r="B462" s="10"/>
      <c r="C462" s="10"/>
      <c r="D462" s="10"/>
      <c r="E462" s="10"/>
      <c r="F462" s="10"/>
      <c r="G462" s="10"/>
      <c r="H462" s="10"/>
      <c r="I462" s="10"/>
      <c r="J462" s="10"/>
      <c r="K462" s="10"/>
      <c r="L462" s="10"/>
      <c r="M462" s="10"/>
      <c r="N462" s="10"/>
      <c r="O462" s="10"/>
      <c r="P462" s="10"/>
      <c r="Q462" s="10"/>
      <c r="R462" s="10"/>
      <c r="S462" s="10"/>
      <c r="T462" s="10"/>
      <c r="U462" s="10"/>
      <c r="V462" s="10"/>
      <c r="W462" s="10"/>
      <c r="X462" s="10"/>
      <c r="Y462" s="10"/>
      <c r="Z462" s="10"/>
      <c r="AA462" s="10"/>
    </row>
    <row r="463" spans="1:27" ht="12.75" customHeight="1" x14ac:dyDescent="0.15">
      <c r="A463" s="10"/>
      <c r="B463" s="10"/>
      <c r="C463" s="10"/>
      <c r="D463" s="10"/>
      <c r="E463" s="10"/>
      <c r="F463" s="10"/>
      <c r="G463" s="10"/>
      <c r="H463" s="10"/>
      <c r="I463" s="10"/>
      <c r="J463" s="10"/>
      <c r="K463" s="10"/>
      <c r="L463" s="10"/>
      <c r="M463" s="10"/>
      <c r="N463" s="10"/>
      <c r="O463" s="10"/>
      <c r="P463" s="10"/>
      <c r="Q463" s="10"/>
      <c r="R463" s="10"/>
      <c r="S463" s="10"/>
      <c r="T463" s="10"/>
      <c r="U463" s="10"/>
      <c r="V463" s="10"/>
      <c r="W463" s="10"/>
      <c r="X463" s="10"/>
      <c r="Y463" s="10"/>
      <c r="Z463" s="10"/>
      <c r="AA463" s="10"/>
    </row>
    <row r="464" spans="1:27" ht="12.75" customHeight="1" x14ac:dyDescent="0.15">
      <c r="A464" s="10"/>
      <c r="B464" s="10"/>
      <c r="C464" s="10"/>
      <c r="D464" s="10"/>
      <c r="E464" s="10"/>
      <c r="F464" s="10"/>
      <c r="G464" s="10"/>
      <c r="H464" s="10"/>
      <c r="I464" s="10"/>
      <c r="J464" s="10"/>
      <c r="K464" s="10"/>
      <c r="L464" s="10"/>
      <c r="M464" s="10"/>
      <c r="N464" s="10"/>
      <c r="O464" s="10"/>
      <c r="P464" s="10"/>
      <c r="Q464" s="10"/>
      <c r="R464" s="10"/>
      <c r="S464" s="10"/>
      <c r="T464" s="10"/>
      <c r="U464" s="10"/>
      <c r="V464" s="10"/>
      <c r="W464" s="10"/>
      <c r="X464" s="10"/>
      <c r="Y464" s="10"/>
      <c r="Z464" s="10"/>
      <c r="AA464" s="10"/>
    </row>
    <row r="465" spans="1:27" ht="12.75" customHeight="1" x14ac:dyDescent="0.15">
      <c r="A465" s="10"/>
      <c r="B465" s="10"/>
      <c r="C465" s="10"/>
      <c r="D465" s="10"/>
      <c r="E465" s="10"/>
      <c r="F465" s="10"/>
      <c r="G465" s="10"/>
      <c r="H465" s="10"/>
      <c r="I465" s="10"/>
      <c r="J465" s="10"/>
      <c r="K465" s="10"/>
      <c r="L465" s="10"/>
      <c r="M465" s="10"/>
      <c r="N465" s="10"/>
      <c r="O465" s="10"/>
      <c r="P465" s="10"/>
      <c r="Q465" s="10"/>
      <c r="R465" s="10"/>
      <c r="S465" s="10"/>
      <c r="T465" s="10"/>
      <c r="U465" s="10"/>
      <c r="V465" s="10"/>
      <c r="W465" s="10"/>
      <c r="X465" s="10"/>
      <c r="Y465" s="10"/>
      <c r="Z465" s="10"/>
      <c r="AA465" s="10"/>
    </row>
    <row r="466" spans="1:27" ht="12.75" customHeight="1" x14ac:dyDescent="0.15">
      <c r="A466" s="10"/>
      <c r="B466" s="10"/>
      <c r="C466" s="10"/>
      <c r="D466" s="10"/>
      <c r="E466" s="10"/>
      <c r="F466" s="10"/>
      <c r="G466" s="10"/>
      <c r="H466" s="10"/>
      <c r="I466" s="10"/>
      <c r="J466" s="10"/>
      <c r="K466" s="10"/>
      <c r="L466" s="10"/>
      <c r="M466" s="10"/>
      <c r="N466" s="10"/>
      <c r="O466" s="10"/>
      <c r="P466" s="10"/>
      <c r="Q466" s="10"/>
      <c r="R466" s="10"/>
      <c r="S466" s="10"/>
      <c r="T466" s="10"/>
      <c r="U466" s="10"/>
      <c r="V466" s="10"/>
      <c r="W466" s="10"/>
      <c r="X466" s="10"/>
      <c r="Y466" s="10"/>
      <c r="Z466" s="10"/>
      <c r="AA466" s="10"/>
    </row>
    <row r="467" spans="1:27" ht="12.75" customHeight="1" x14ac:dyDescent="0.15">
      <c r="A467" s="10"/>
      <c r="B467" s="10"/>
      <c r="C467" s="10"/>
      <c r="D467" s="10"/>
      <c r="E467" s="10"/>
      <c r="F467" s="10"/>
      <c r="G467" s="10"/>
      <c r="H467" s="10"/>
      <c r="I467" s="10"/>
      <c r="J467" s="10"/>
      <c r="K467" s="10"/>
      <c r="L467" s="10"/>
      <c r="M467" s="10"/>
      <c r="N467" s="10"/>
      <c r="O467" s="10"/>
      <c r="P467" s="10"/>
      <c r="Q467" s="10"/>
      <c r="R467" s="10"/>
      <c r="S467" s="10"/>
      <c r="T467" s="10"/>
      <c r="U467" s="10"/>
      <c r="V467" s="10"/>
      <c r="W467" s="10"/>
      <c r="X467" s="10"/>
      <c r="Y467" s="10"/>
      <c r="Z467" s="10"/>
      <c r="AA467" s="10"/>
    </row>
    <row r="468" spans="1:27" ht="12.75" customHeight="1" x14ac:dyDescent="0.15">
      <c r="A468" s="10"/>
      <c r="B468" s="10"/>
      <c r="C468" s="10"/>
      <c r="D468" s="10"/>
      <c r="E468" s="10"/>
      <c r="F468" s="10"/>
      <c r="G468" s="10"/>
      <c r="H468" s="10"/>
      <c r="I468" s="10"/>
      <c r="J468" s="10"/>
      <c r="K468" s="10"/>
      <c r="L468" s="10"/>
      <c r="M468" s="10"/>
      <c r="N468" s="10"/>
      <c r="O468" s="10"/>
      <c r="P468" s="10"/>
      <c r="Q468" s="10"/>
      <c r="R468" s="10"/>
      <c r="S468" s="10"/>
      <c r="T468" s="10"/>
      <c r="U468" s="10"/>
      <c r="V468" s="10"/>
      <c r="W468" s="10"/>
      <c r="X468" s="10"/>
      <c r="Y468" s="10"/>
      <c r="Z468" s="10"/>
      <c r="AA468" s="10"/>
    </row>
    <row r="469" spans="1:27" ht="12.75" customHeight="1" x14ac:dyDescent="0.15">
      <c r="A469" s="10"/>
      <c r="B469" s="10"/>
      <c r="C469" s="10"/>
      <c r="D469" s="10"/>
      <c r="E469" s="10"/>
      <c r="F469" s="10"/>
      <c r="G469" s="10"/>
      <c r="H469" s="10"/>
      <c r="I469" s="10"/>
      <c r="J469" s="10"/>
      <c r="K469" s="10"/>
      <c r="L469" s="10"/>
      <c r="M469" s="10"/>
      <c r="N469" s="10"/>
      <c r="O469" s="10"/>
      <c r="P469" s="10"/>
      <c r="Q469" s="10"/>
      <c r="R469" s="10"/>
      <c r="S469" s="10"/>
      <c r="T469" s="10"/>
      <c r="U469" s="10"/>
      <c r="V469" s="10"/>
      <c r="W469" s="10"/>
      <c r="X469" s="10"/>
      <c r="Y469" s="10"/>
      <c r="Z469" s="10"/>
      <c r="AA469" s="10"/>
    </row>
    <row r="470" spans="1:27" ht="12.75" customHeight="1" x14ac:dyDescent="0.15">
      <c r="A470" s="10"/>
      <c r="B470" s="10"/>
      <c r="C470" s="10"/>
      <c r="D470" s="10"/>
      <c r="E470" s="10"/>
      <c r="F470" s="10"/>
      <c r="G470" s="10"/>
      <c r="H470" s="10"/>
      <c r="I470" s="10"/>
      <c r="J470" s="10"/>
      <c r="K470" s="10"/>
      <c r="L470" s="10"/>
      <c r="M470" s="10"/>
      <c r="N470" s="10"/>
      <c r="O470" s="10"/>
      <c r="P470" s="10"/>
      <c r="Q470" s="10"/>
      <c r="R470" s="10"/>
      <c r="S470" s="10"/>
      <c r="T470" s="10"/>
      <c r="U470" s="10"/>
      <c r="V470" s="10"/>
      <c r="W470" s="10"/>
      <c r="X470" s="10"/>
      <c r="Y470" s="10"/>
      <c r="Z470" s="10"/>
      <c r="AA470" s="10"/>
    </row>
    <row r="471" spans="1:27" ht="12.75" customHeight="1" x14ac:dyDescent="0.15">
      <c r="A471" s="10"/>
      <c r="B471" s="10"/>
      <c r="C471" s="10"/>
      <c r="D471" s="10"/>
      <c r="E471" s="10"/>
      <c r="F471" s="10"/>
      <c r="G471" s="10"/>
      <c r="H471" s="10"/>
      <c r="I471" s="10"/>
      <c r="J471" s="10"/>
      <c r="K471" s="10"/>
      <c r="L471" s="10"/>
      <c r="M471" s="10"/>
      <c r="N471" s="10"/>
      <c r="O471" s="10"/>
      <c r="P471" s="10"/>
      <c r="Q471" s="10"/>
      <c r="R471" s="10"/>
      <c r="S471" s="10"/>
      <c r="T471" s="10"/>
      <c r="U471" s="10"/>
      <c r="V471" s="10"/>
      <c r="W471" s="10"/>
      <c r="X471" s="10"/>
      <c r="Y471" s="10"/>
      <c r="Z471" s="10"/>
      <c r="AA471" s="10"/>
    </row>
    <row r="472" spans="1:27" ht="12.75" customHeight="1" x14ac:dyDescent="0.15">
      <c r="A472" s="10"/>
      <c r="B472" s="10"/>
      <c r="C472" s="10"/>
      <c r="D472" s="10"/>
      <c r="E472" s="10"/>
      <c r="F472" s="10"/>
      <c r="G472" s="10"/>
      <c r="H472" s="10"/>
      <c r="I472" s="10"/>
      <c r="J472" s="10"/>
      <c r="K472" s="10"/>
      <c r="L472" s="10"/>
      <c r="M472" s="10"/>
      <c r="N472" s="10"/>
      <c r="O472" s="10"/>
      <c r="P472" s="10"/>
      <c r="Q472" s="10"/>
      <c r="R472" s="10"/>
      <c r="S472" s="10"/>
      <c r="T472" s="10"/>
      <c r="U472" s="10"/>
      <c r="V472" s="10"/>
      <c r="W472" s="10"/>
      <c r="X472" s="10"/>
      <c r="Y472" s="10"/>
      <c r="Z472" s="10"/>
      <c r="AA472" s="10"/>
    </row>
    <row r="473" spans="1:27" ht="12.75" customHeight="1" x14ac:dyDescent="0.15">
      <c r="A473" s="10"/>
      <c r="B473" s="10"/>
      <c r="C473" s="10"/>
      <c r="D473" s="10"/>
      <c r="E473" s="10"/>
      <c r="F473" s="10"/>
      <c r="G473" s="10"/>
      <c r="H473" s="10"/>
      <c r="I473" s="10"/>
      <c r="J473" s="10"/>
      <c r="K473" s="10"/>
      <c r="L473" s="10"/>
      <c r="M473" s="10"/>
      <c r="N473" s="10"/>
      <c r="O473" s="10"/>
      <c r="P473" s="10"/>
      <c r="Q473" s="10"/>
      <c r="R473" s="10"/>
      <c r="S473" s="10"/>
      <c r="T473" s="10"/>
      <c r="U473" s="10"/>
      <c r="V473" s="10"/>
      <c r="W473" s="10"/>
      <c r="X473" s="10"/>
      <c r="Y473" s="10"/>
      <c r="Z473" s="10"/>
      <c r="AA473" s="10"/>
    </row>
    <row r="474" spans="1:27" ht="12.75" customHeight="1" x14ac:dyDescent="0.15">
      <c r="A474" s="10"/>
      <c r="B474" s="10"/>
      <c r="C474" s="10"/>
      <c r="D474" s="10"/>
      <c r="E474" s="10"/>
      <c r="F474" s="10"/>
      <c r="G474" s="10"/>
      <c r="H474" s="10"/>
      <c r="I474" s="10"/>
      <c r="J474" s="10"/>
      <c r="K474" s="10"/>
      <c r="L474" s="10"/>
      <c r="M474" s="10"/>
      <c r="N474" s="10"/>
      <c r="O474" s="10"/>
      <c r="P474" s="10"/>
      <c r="Q474" s="10"/>
      <c r="R474" s="10"/>
      <c r="S474" s="10"/>
      <c r="T474" s="10"/>
      <c r="U474" s="10"/>
      <c r="V474" s="10"/>
      <c r="W474" s="10"/>
      <c r="X474" s="10"/>
      <c r="Y474" s="10"/>
      <c r="Z474" s="10"/>
      <c r="AA474" s="10"/>
    </row>
    <row r="475" spans="1:27" ht="12.75" customHeight="1" x14ac:dyDescent="0.15">
      <c r="A475" s="10"/>
      <c r="B475" s="10"/>
      <c r="C475" s="10"/>
      <c r="D475" s="10"/>
      <c r="E475" s="10"/>
      <c r="F475" s="10"/>
      <c r="G475" s="10"/>
      <c r="H475" s="10"/>
      <c r="I475" s="10"/>
      <c r="J475" s="10"/>
      <c r="K475" s="10"/>
      <c r="L475" s="10"/>
      <c r="M475" s="10"/>
      <c r="N475" s="10"/>
      <c r="O475" s="10"/>
      <c r="P475" s="10"/>
      <c r="Q475" s="10"/>
      <c r="R475" s="10"/>
      <c r="S475" s="10"/>
      <c r="T475" s="10"/>
      <c r="U475" s="10"/>
      <c r="V475" s="10"/>
      <c r="W475" s="10"/>
      <c r="X475" s="10"/>
      <c r="Y475" s="10"/>
      <c r="Z475" s="10"/>
      <c r="AA475" s="10"/>
    </row>
    <row r="476" spans="1:27" ht="12.75" customHeight="1" x14ac:dyDescent="0.15">
      <c r="A476" s="10"/>
      <c r="B476" s="10"/>
      <c r="C476" s="10"/>
      <c r="D476" s="10"/>
      <c r="E476" s="10"/>
      <c r="F476" s="10"/>
      <c r="G476" s="10"/>
      <c r="H476" s="10"/>
      <c r="I476" s="10"/>
      <c r="J476" s="10"/>
      <c r="K476" s="10"/>
      <c r="L476" s="10"/>
      <c r="M476" s="10"/>
      <c r="N476" s="10"/>
      <c r="O476" s="10"/>
      <c r="P476" s="10"/>
      <c r="Q476" s="10"/>
      <c r="R476" s="10"/>
      <c r="S476" s="10"/>
      <c r="T476" s="10"/>
      <c r="U476" s="10"/>
      <c r="V476" s="10"/>
      <c r="W476" s="10"/>
      <c r="X476" s="10"/>
      <c r="Y476" s="10"/>
      <c r="Z476" s="10"/>
      <c r="AA476" s="10"/>
    </row>
    <row r="477" spans="1:27" ht="12.75" customHeight="1" x14ac:dyDescent="0.15">
      <c r="A477" s="10"/>
      <c r="B477" s="10"/>
      <c r="C477" s="10"/>
      <c r="D477" s="10"/>
      <c r="E477" s="10"/>
      <c r="F477" s="10"/>
      <c r="G477" s="10"/>
      <c r="H477" s="10"/>
      <c r="I477" s="10"/>
      <c r="J477" s="10"/>
      <c r="K477" s="10"/>
      <c r="L477" s="10"/>
      <c r="M477" s="10"/>
      <c r="N477" s="10"/>
      <c r="O477" s="10"/>
      <c r="P477" s="10"/>
      <c r="Q477" s="10"/>
      <c r="R477" s="10"/>
      <c r="S477" s="10"/>
      <c r="T477" s="10"/>
      <c r="U477" s="10"/>
      <c r="V477" s="10"/>
      <c r="W477" s="10"/>
      <c r="X477" s="10"/>
      <c r="Y477" s="10"/>
      <c r="Z477" s="10"/>
      <c r="AA477" s="10"/>
    </row>
    <row r="478" spans="1:27" ht="12.75" customHeight="1" x14ac:dyDescent="0.15">
      <c r="A478" s="10"/>
      <c r="B478" s="10"/>
      <c r="C478" s="10"/>
      <c r="D478" s="10"/>
      <c r="E478" s="10"/>
      <c r="F478" s="10"/>
      <c r="G478" s="10"/>
      <c r="H478" s="10"/>
      <c r="I478" s="10"/>
      <c r="J478" s="10"/>
      <c r="K478" s="10"/>
      <c r="L478" s="10"/>
      <c r="M478" s="10"/>
      <c r="N478" s="10"/>
      <c r="O478" s="10"/>
      <c r="P478" s="10"/>
      <c r="Q478" s="10"/>
      <c r="R478" s="10"/>
      <c r="S478" s="10"/>
      <c r="T478" s="10"/>
      <c r="U478" s="10"/>
      <c r="V478" s="10"/>
      <c r="W478" s="10"/>
      <c r="X478" s="10"/>
      <c r="Y478" s="10"/>
      <c r="Z478" s="10"/>
      <c r="AA478" s="10"/>
    </row>
    <row r="479" spans="1:27" ht="12.75" customHeight="1" x14ac:dyDescent="0.15">
      <c r="A479" s="10"/>
      <c r="B479" s="10"/>
      <c r="C479" s="10"/>
      <c r="D479" s="10"/>
      <c r="E479" s="10"/>
      <c r="F479" s="10"/>
      <c r="G479" s="10"/>
      <c r="H479" s="10"/>
      <c r="I479" s="10"/>
      <c r="J479" s="10"/>
      <c r="K479" s="10"/>
      <c r="L479" s="10"/>
      <c r="M479" s="10"/>
      <c r="N479" s="10"/>
      <c r="O479" s="10"/>
      <c r="P479" s="10"/>
      <c r="Q479" s="10"/>
      <c r="R479" s="10"/>
      <c r="S479" s="10"/>
      <c r="T479" s="10"/>
      <c r="U479" s="10"/>
      <c r="V479" s="10"/>
      <c r="W479" s="10"/>
      <c r="X479" s="10"/>
      <c r="Y479" s="10"/>
      <c r="Z479" s="10"/>
      <c r="AA479" s="10"/>
    </row>
    <row r="480" spans="1:27" ht="12.75" customHeight="1" x14ac:dyDescent="0.15">
      <c r="A480" s="10"/>
      <c r="B480" s="10"/>
      <c r="C480" s="10"/>
      <c r="D480" s="10"/>
      <c r="E480" s="10"/>
      <c r="F480" s="10"/>
      <c r="G480" s="10"/>
      <c r="H480" s="10"/>
      <c r="I480" s="10"/>
      <c r="J480" s="10"/>
      <c r="K480" s="10"/>
      <c r="L480" s="10"/>
      <c r="M480" s="10"/>
      <c r="N480" s="10"/>
      <c r="O480" s="10"/>
      <c r="P480" s="10"/>
      <c r="Q480" s="10"/>
      <c r="R480" s="10"/>
      <c r="S480" s="10"/>
      <c r="T480" s="10"/>
      <c r="U480" s="10"/>
      <c r="V480" s="10"/>
      <c r="W480" s="10"/>
      <c r="X480" s="10"/>
      <c r="Y480" s="10"/>
      <c r="Z480" s="10"/>
      <c r="AA480" s="10"/>
    </row>
    <row r="481" spans="1:27" ht="12.75" customHeight="1" x14ac:dyDescent="0.15">
      <c r="A481" s="10"/>
      <c r="B481" s="10"/>
      <c r="C481" s="10"/>
      <c r="D481" s="10"/>
      <c r="E481" s="10"/>
      <c r="F481" s="10"/>
      <c r="G481" s="10"/>
      <c r="H481" s="10"/>
      <c r="I481" s="10"/>
      <c r="J481" s="10"/>
      <c r="K481" s="10"/>
      <c r="L481" s="10"/>
      <c r="M481" s="10"/>
      <c r="N481" s="10"/>
      <c r="O481" s="10"/>
      <c r="P481" s="10"/>
      <c r="Q481" s="10"/>
      <c r="R481" s="10"/>
      <c r="S481" s="10"/>
      <c r="T481" s="10"/>
      <c r="U481" s="10"/>
      <c r="V481" s="10"/>
      <c r="W481" s="10"/>
      <c r="X481" s="10"/>
      <c r="Y481" s="10"/>
      <c r="Z481" s="10"/>
      <c r="AA481" s="10"/>
    </row>
    <row r="482" spans="1:27" ht="12.75" customHeight="1" x14ac:dyDescent="0.15">
      <c r="A482" s="10"/>
      <c r="B482" s="10"/>
      <c r="C482" s="10"/>
      <c r="D482" s="10"/>
      <c r="E482" s="10"/>
      <c r="F482" s="10"/>
      <c r="G482" s="10"/>
      <c r="H482" s="10"/>
      <c r="I482" s="10"/>
      <c r="J482" s="10"/>
      <c r="K482" s="10"/>
      <c r="L482" s="10"/>
      <c r="M482" s="10"/>
      <c r="N482" s="10"/>
      <c r="O482" s="10"/>
      <c r="P482" s="10"/>
      <c r="Q482" s="10"/>
      <c r="R482" s="10"/>
      <c r="S482" s="10"/>
      <c r="T482" s="10"/>
      <c r="U482" s="10"/>
      <c r="V482" s="10"/>
      <c r="W482" s="10"/>
      <c r="X482" s="10"/>
      <c r="Y482" s="10"/>
      <c r="Z482" s="10"/>
      <c r="AA482" s="10"/>
    </row>
    <row r="483" spans="1:27" ht="12.75" customHeight="1" x14ac:dyDescent="0.15">
      <c r="A483" s="10"/>
      <c r="B483" s="10"/>
      <c r="C483" s="10"/>
      <c r="D483" s="10"/>
      <c r="E483" s="10"/>
      <c r="F483" s="10"/>
      <c r="G483" s="10"/>
      <c r="H483" s="10"/>
      <c r="I483" s="10"/>
      <c r="J483" s="10"/>
      <c r="K483" s="10"/>
      <c r="L483" s="10"/>
      <c r="M483" s="10"/>
      <c r="N483" s="10"/>
      <c r="O483" s="10"/>
      <c r="P483" s="10"/>
      <c r="Q483" s="10"/>
      <c r="R483" s="10"/>
      <c r="S483" s="10"/>
      <c r="T483" s="10"/>
      <c r="U483" s="10"/>
      <c r="V483" s="10"/>
      <c r="W483" s="10"/>
      <c r="X483" s="10"/>
      <c r="Y483" s="10"/>
      <c r="Z483" s="10"/>
      <c r="AA483" s="10"/>
    </row>
    <row r="484" spans="1:27" ht="12.75" customHeight="1" x14ac:dyDescent="0.15">
      <c r="A484" s="10"/>
      <c r="B484" s="10"/>
      <c r="C484" s="10"/>
      <c r="D484" s="10"/>
      <c r="E484" s="10"/>
      <c r="F484" s="10"/>
      <c r="G484" s="10"/>
      <c r="H484" s="10"/>
      <c r="I484" s="10"/>
      <c r="J484" s="10"/>
      <c r="K484" s="10"/>
      <c r="L484" s="10"/>
      <c r="M484" s="10"/>
      <c r="N484" s="10"/>
      <c r="O484" s="10"/>
      <c r="P484" s="10"/>
      <c r="Q484" s="10"/>
      <c r="R484" s="10"/>
      <c r="S484" s="10"/>
      <c r="T484" s="10"/>
      <c r="U484" s="10"/>
      <c r="V484" s="10"/>
      <c r="W484" s="10"/>
      <c r="X484" s="10"/>
      <c r="Y484" s="10"/>
      <c r="Z484" s="10"/>
      <c r="AA484" s="10"/>
    </row>
    <row r="485" spans="1:27" ht="12.75" customHeight="1" x14ac:dyDescent="0.15">
      <c r="A485" s="10"/>
      <c r="B485" s="10"/>
      <c r="C485" s="10"/>
      <c r="D485" s="10"/>
      <c r="E485" s="10"/>
      <c r="F485" s="10"/>
      <c r="G485" s="10"/>
      <c r="H485" s="10"/>
      <c r="I485" s="10"/>
      <c r="J485" s="10"/>
      <c r="K485" s="10"/>
      <c r="L485" s="10"/>
      <c r="M485" s="10"/>
      <c r="N485" s="10"/>
      <c r="O485" s="10"/>
      <c r="P485" s="10"/>
      <c r="Q485" s="10"/>
      <c r="R485" s="10"/>
      <c r="S485" s="10"/>
      <c r="T485" s="10"/>
      <c r="U485" s="10"/>
      <c r="V485" s="10"/>
      <c r="W485" s="10"/>
      <c r="X485" s="10"/>
      <c r="Y485" s="10"/>
      <c r="Z485" s="10"/>
      <c r="AA485" s="10"/>
    </row>
    <row r="486" spans="1:27" ht="12.75" customHeight="1" x14ac:dyDescent="0.15">
      <c r="A486" s="10"/>
      <c r="B486" s="10"/>
      <c r="C486" s="10"/>
      <c r="D486" s="10"/>
      <c r="E486" s="10"/>
      <c r="F486" s="10"/>
      <c r="G486" s="10"/>
      <c r="H486" s="10"/>
      <c r="I486" s="10"/>
      <c r="J486" s="10"/>
      <c r="K486" s="10"/>
      <c r="L486" s="10"/>
      <c r="M486" s="10"/>
      <c r="N486" s="10"/>
      <c r="O486" s="10"/>
      <c r="P486" s="10"/>
      <c r="Q486" s="10"/>
      <c r="R486" s="10"/>
      <c r="S486" s="10"/>
      <c r="T486" s="10"/>
      <c r="U486" s="10"/>
      <c r="V486" s="10"/>
      <c r="W486" s="10"/>
      <c r="X486" s="10"/>
      <c r="Y486" s="10"/>
      <c r="Z486" s="10"/>
      <c r="AA486" s="10"/>
    </row>
    <row r="487" spans="1:27" ht="12.75" customHeight="1" x14ac:dyDescent="0.15">
      <c r="A487" s="10"/>
      <c r="B487" s="10"/>
      <c r="C487" s="10"/>
      <c r="D487" s="10"/>
      <c r="E487" s="10"/>
      <c r="F487" s="10"/>
      <c r="G487" s="10"/>
      <c r="H487" s="10"/>
      <c r="I487" s="10"/>
      <c r="J487" s="10"/>
      <c r="K487" s="10"/>
      <c r="L487" s="10"/>
      <c r="M487" s="10"/>
      <c r="N487" s="10"/>
      <c r="O487" s="10"/>
      <c r="P487" s="10"/>
      <c r="Q487" s="10"/>
      <c r="R487" s="10"/>
      <c r="S487" s="10"/>
      <c r="T487" s="10"/>
      <c r="U487" s="10"/>
      <c r="V487" s="10"/>
      <c r="W487" s="10"/>
      <c r="X487" s="10"/>
      <c r="Y487" s="10"/>
      <c r="Z487" s="10"/>
      <c r="AA487" s="10"/>
    </row>
    <row r="488" spans="1:27" ht="12.75" customHeight="1" x14ac:dyDescent="0.15">
      <c r="A488" s="10"/>
      <c r="B488" s="10"/>
      <c r="C488" s="10"/>
      <c r="D488" s="10"/>
      <c r="E488" s="10"/>
      <c r="F488" s="10"/>
      <c r="G488" s="10"/>
      <c r="H488" s="10"/>
      <c r="I488" s="10"/>
      <c r="J488" s="10"/>
      <c r="K488" s="10"/>
      <c r="L488" s="10"/>
      <c r="M488" s="10"/>
      <c r="N488" s="10"/>
      <c r="O488" s="10"/>
      <c r="P488" s="10"/>
      <c r="Q488" s="10"/>
      <c r="R488" s="10"/>
      <c r="S488" s="10"/>
      <c r="T488" s="10"/>
      <c r="U488" s="10"/>
      <c r="V488" s="10"/>
      <c r="W488" s="10"/>
      <c r="X488" s="10"/>
      <c r="Y488" s="10"/>
      <c r="Z488" s="10"/>
      <c r="AA488" s="10"/>
    </row>
    <row r="489" spans="1:27" ht="12.75" customHeight="1" x14ac:dyDescent="0.15">
      <c r="A489" s="10"/>
      <c r="B489" s="10"/>
      <c r="C489" s="10"/>
      <c r="D489" s="10"/>
      <c r="E489" s="10"/>
      <c r="F489" s="10"/>
      <c r="G489" s="10"/>
      <c r="H489" s="10"/>
      <c r="I489" s="10"/>
      <c r="J489" s="10"/>
      <c r="K489" s="10"/>
      <c r="L489" s="10"/>
      <c r="M489" s="10"/>
      <c r="N489" s="10"/>
      <c r="O489" s="10"/>
      <c r="P489" s="10"/>
      <c r="Q489" s="10"/>
      <c r="R489" s="10"/>
      <c r="S489" s="10"/>
      <c r="T489" s="10"/>
      <c r="U489" s="10"/>
      <c r="V489" s="10"/>
      <c r="W489" s="10"/>
      <c r="X489" s="10"/>
      <c r="Y489" s="10"/>
      <c r="Z489" s="10"/>
      <c r="AA489" s="10"/>
    </row>
    <row r="490" spans="1:27" ht="12.75" customHeight="1" x14ac:dyDescent="0.15">
      <c r="A490" s="10"/>
      <c r="B490" s="10"/>
      <c r="C490" s="10"/>
      <c r="D490" s="10"/>
      <c r="E490" s="10"/>
      <c r="F490" s="10"/>
      <c r="G490" s="10"/>
      <c r="H490" s="10"/>
      <c r="I490" s="10"/>
      <c r="J490" s="10"/>
      <c r="K490" s="10"/>
      <c r="L490" s="10"/>
      <c r="M490" s="10"/>
      <c r="N490" s="10"/>
      <c r="O490" s="10"/>
      <c r="P490" s="10"/>
      <c r="Q490" s="10"/>
      <c r="R490" s="10"/>
      <c r="S490" s="10"/>
      <c r="T490" s="10"/>
      <c r="U490" s="10"/>
      <c r="V490" s="10"/>
      <c r="W490" s="10"/>
      <c r="X490" s="10"/>
      <c r="Y490" s="10"/>
      <c r="Z490" s="10"/>
      <c r="AA490" s="10"/>
    </row>
    <row r="491" spans="1:27" ht="12.75" customHeight="1" x14ac:dyDescent="0.15">
      <c r="A491" s="10"/>
      <c r="B491" s="10"/>
      <c r="C491" s="10"/>
      <c r="D491" s="10"/>
      <c r="E491" s="10"/>
      <c r="F491" s="10"/>
      <c r="G491" s="10"/>
      <c r="H491" s="10"/>
      <c r="I491" s="10"/>
      <c r="J491" s="10"/>
      <c r="K491" s="10"/>
      <c r="L491" s="10"/>
      <c r="M491" s="10"/>
      <c r="N491" s="10"/>
      <c r="O491" s="10"/>
      <c r="P491" s="10"/>
      <c r="Q491" s="10"/>
      <c r="R491" s="10"/>
      <c r="S491" s="10"/>
      <c r="T491" s="10"/>
      <c r="U491" s="10"/>
      <c r="V491" s="10"/>
      <c r="W491" s="10"/>
      <c r="X491" s="10"/>
      <c r="Y491" s="10"/>
      <c r="Z491" s="10"/>
      <c r="AA491" s="10"/>
    </row>
    <row r="492" spans="1:27" ht="12.75" customHeight="1" x14ac:dyDescent="0.15">
      <c r="A492" s="10"/>
      <c r="B492" s="10"/>
      <c r="C492" s="10"/>
      <c r="D492" s="10"/>
      <c r="E492" s="10"/>
      <c r="F492" s="10"/>
      <c r="G492" s="10"/>
      <c r="H492" s="10"/>
      <c r="I492" s="10"/>
      <c r="J492" s="10"/>
      <c r="K492" s="10"/>
      <c r="L492" s="10"/>
      <c r="M492" s="10"/>
      <c r="N492" s="10"/>
      <c r="O492" s="10"/>
      <c r="P492" s="10"/>
      <c r="Q492" s="10"/>
      <c r="R492" s="10"/>
      <c r="S492" s="10"/>
      <c r="T492" s="10"/>
      <c r="U492" s="10"/>
      <c r="V492" s="10"/>
      <c r="W492" s="10"/>
      <c r="X492" s="10"/>
      <c r="Y492" s="10"/>
      <c r="Z492" s="10"/>
      <c r="AA492" s="10"/>
    </row>
    <row r="493" spans="1:27" ht="12.75" customHeight="1" x14ac:dyDescent="0.15">
      <c r="A493" s="10"/>
      <c r="B493" s="10"/>
      <c r="C493" s="10"/>
      <c r="D493" s="10"/>
      <c r="E493" s="10"/>
      <c r="F493" s="10"/>
      <c r="G493" s="10"/>
      <c r="H493" s="10"/>
      <c r="I493" s="10"/>
      <c r="J493" s="10"/>
      <c r="K493" s="10"/>
      <c r="L493" s="10"/>
      <c r="M493" s="10"/>
      <c r="N493" s="10"/>
      <c r="O493" s="10"/>
      <c r="P493" s="10"/>
      <c r="Q493" s="10"/>
      <c r="R493" s="10"/>
      <c r="S493" s="10"/>
      <c r="T493" s="10"/>
      <c r="U493" s="10"/>
      <c r="V493" s="10"/>
      <c r="W493" s="10"/>
      <c r="X493" s="10"/>
      <c r="Y493" s="10"/>
      <c r="Z493" s="10"/>
      <c r="AA493" s="10"/>
    </row>
    <row r="494" spans="1:27" ht="12.75" customHeight="1" x14ac:dyDescent="0.15">
      <c r="A494" s="10"/>
      <c r="B494" s="10"/>
      <c r="C494" s="10"/>
      <c r="D494" s="10"/>
      <c r="E494" s="10"/>
      <c r="F494" s="10"/>
      <c r="G494" s="10"/>
      <c r="H494" s="10"/>
      <c r="I494" s="10"/>
      <c r="J494" s="10"/>
      <c r="K494" s="10"/>
      <c r="L494" s="10"/>
      <c r="M494" s="10"/>
      <c r="N494" s="10"/>
      <c r="O494" s="10"/>
      <c r="P494" s="10"/>
      <c r="Q494" s="10"/>
      <c r="R494" s="10"/>
      <c r="S494" s="10"/>
      <c r="T494" s="10"/>
      <c r="U494" s="10"/>
      <c r="V494" s="10"/>
      <c r="W494" s="10"/>
      <c r="X494" s="10"/>
      <c r="Y494" s="10"/>
      <c r="Z494" s="10"/>
      <c r="AA494" s="10"/>
    </row>
    <row r="495" spans="1:27" ht="12.75" customHeight="1" x14ac:dyDescent="0.15">
      <c r="A495" s="10"/>
      <c r="B495" s="10"/>
      <c r="C495" s="10"/>
      <c r="D495" s="10"/>
      <c r="E495" s="10"/>
      <c r="F495" s="10"/>
      <c r="G495" s="10"/>
      <c r="H495" s="10"/>
      <c r="I495" s="10"/>
      <c r="J495" s="10"/>
      <c r="K495" s="10"/>
      <c r="L495" s="10"/>
      <c r="M495" s="10"/>
      <c r="N495" s="10"/>
      <c r="O495" s="10"/>
      <c r="P495" s="10"/>
      <c r="Q495" s="10"/>
      <c r="R495" s="10"/>
      <c r="S495" s="10"/>
      <c r="T495" s="10"/>
      <c r="U495" s="10"/>
      <c r="V495" s="10"/>
      <c r="W495" s="10"/>
      <c r="X495" s="10"/>
      <c r="Y495" s="10"/>
      <c r="Z495" s="10"/>
      <c r="AA495" s="10"/>
    </row>
    <row r="496" spans="1:27" ht="12.75" customHeight="1" x14ac:dyDescent="0.15">
      <c r="A496" s="10"/>
      <c r="B496" s="10"/>
      <c r="C496" s="10"/>
      <c r="D496" s="10"/>
      <c r="E496" s="10"/>
      <c r="F496" s="10"/>
      <c r="G496" s="10"/>
      <c r="H496" s="10"/>
      <c r="I496" s="10"/>
      <c r="J496" s="10"/>
      <c r="K496" s="10"/>
      <c r="L496" s="10"/>
      <c r="M496" s="10"/>
      <c r="N496" s="10"/>
      <c r="O496" s="10"/>
      <c r="P496" s="10"/>
      <c r="Q496" s="10"/>
      <c r="R496" s="10"/>
      <c r="S496" s="10"/>
      <c r="T496" s="10"/>
      <c r="U496" s="10"/>
      <c r="V496" s="10"/>
      <c r="W496" s="10"/>
      <c r="X496" s="10"/>
      <c r="Y496" s="10"/>
      <c r="Z496" s="10"/>
      <c r="AA496" s="10"/>
    </row>
    <row r="497" spans="1:27" ht="12.75" customHeight="1" x14ac:dyDescent="0.15">
      <c r="A497" s="10"/>
      <c r="B497" s="10"/>
      <c r="C497" s="10"/>
      <c r="D497" s="10"/>
      <c r="E497" s="10"/>
      <c r="F497" s="10"/>
      <c r="G497" s="10"/>
      <c r="H497" s="10"/>
      <c r="I497" s="10"/>
      <c r="J497" s="10"/>
      <c r="K497" s="10"/>
      <c r="L497" s="10"/>
      <c r="M497" s="10"/>
      <c r="N497" s="10"/>
      <c r="O497" s="10"/>
      <c r="P497" s="10"/>
      <c r="Q497" s="10"/>
      <c r="R497" s="10"/>
      <c r="S497" s="10"/>
      <c r="T497" s="10"/>
      <c r="U497" s="10"/>
      <c r="V497" s="10"/>
      <c r="W497" s="10"/>
      <c r="X497" s="10"/>
      <c r="Y497" s="10"/>
      <c r="Z497" s="10"/>
      <c r="AA497" s="10"/>
    </row>
    <row r="498" spans="1:27" ht="12.75" customHeight="1" x14ac:dyDescent="0.15">
      <c r="A498" s="10"/>
      <c r="B498" s="10"/>
      <c r="C498" s="10"/>
      <c r="D498" s="10"/>
      <c r="E498" s="10"/>
      <c r="F498" s="10"/>
      <c r="G498" s="10"/>
      <c r="H498" s="10"/>
      <c r="I498" s="10"/>
      <c r="J498" s="10"/>
      <c r="K498" s="10"/>
      <c r="L498" s="10"/>
      <c r="M498" s="10"/>
      <c r="N498" s="10"/>
      <c r="O498" s="10"/>
      <c r="P498" s="10"/>
      <c r="Q498" s="10"/>
      <c r="R498" s="10"/>
      <c r="S498" s="10"/>
      <c r="T498" s="10"/>
      <c r="U498" s="10"/>
      <c r="V498" s="10"/>
      <c r="W498" s="10"/>
      <c r="X498" s="10"/>
      <c r="Y498" s="10"/>
      <c r="Z498" s="10"/>
      <c r="AA498" s="10"/>
    </row>
    <row r="499" spans="1:27" ht="12.75" customHeight="1" x14ac:dyDescent="0.15">
      <c r="A499" s="10"/>
      <c r="B499" s="10"/>
      <c r="C499" s="10"/>
      <c r="D499" s="10"/>
      <c r="E499" s="10"/>
      <c r="F499" s="10"/>
      <c r="G499" s="10"/>
      <c r="H499" s="10"/>
      <c r="I499" s="10"/>
      <c r="J499" s="10"/>
      <c r="K499" s="10"/>
      <c r="L499" s="10"/>
      <c r="M499" s="10"/>
      <c r="N499" s="10"/>
      <c r="O499" s="10"/>
      <c r="P499" s="10"/>
      <c r="Q499" s="10"/>
      <c r="R499" s="10"/>
      <c r="S499" s="10"/>
      <c r="T499" s="10"/>
      <c r="U499" s="10"/>
      <c r="V499" s="10"/>
      <c r="W499" s="10"/>
      <c r="X499" s="10"/>
      <c r="Y499" s="10"/>
      <c r="Z499" s="10"/>
      <c r="AA499" s="10"/>
    </row>
    <row r="500" spans="1:27" ht="12.75" customHeight="1" x14ac:dyDescent="0.15">
      <c r="A500" s="10"/>
      <c r="B500" s="10"/>
      <c r="C500" s="10"/>
      <c r="D500" s="10"/>
      <c r="E500" s="10"/>
      <c r="F500" s="10"/>
      <c r="G500" s="10"/>
      <c r="H500" s="10"/>
      <c r="I500" s="10"/>
      <c r="J500" s="10"/>
      <c r="K500" s="10"/>
      <c r="L500" s="10"/>
      <c r="M500" s="10"/>
      <c r="N500" s="10"/>
      <c r="O500" s="10"/>
      <c r="P500" s="10"/>
      <c r="Q500" s="10"/>
      <c r="R500" s="10"/>
      <c r="S500" s="10"/>
      <c r="T500" s="10"/>
      <c r="U500" s="10"/>
      <c r="V500" s="10"/>
      <c r="W500" s="10"/>
      <c r="X500" s="10"/>
      <c r="Y500" s="10"/>
      <c r="Z500" s="10"/>
      <c r="AA500" s="10"/>
    </row>
    <row r="501" spans="1:27" ht="12.75" customHeight="1" x14ac:dyDescent="0.15">
      <c r="A501" s="10"/>
      <c r="B501" s="10"/>
      <c r="C501" s="10"/>
      <c r="D501" s="10"/>
      <c r="E501" s="10"/>
      <c r="F501" s="10"/>
      <c r="G501" s="10"/>
      <c r="H501" s="10"/>
      <c r="I501" s="10"/>
      <c r="J501" s="10"/>
      <c r="K501" s="10"/>
      <c r="L501" s="10"/>
      <c r="M501" s="10"/>
      <c r="N501" s="10"/>
      <c r="O501" s="10"/>
      <c r="P501" s="10"/>
      <c r="Q501" s="10"/>
      <c r="R501" s="10"/>
      <c r="S501" s="10"/>
      <c r="T501" s="10"/>
      <c r="U501" s="10"/>
      <c r="V501" s="10"/>
      <c r="W501" s="10"/>
      <c r="X501" s="10"/>
      <c r="Y501" s="10"/>
      <c r="Z501" s="10"/>
      <c r="AA501" s="10"/>
    </row>
    <row r="502" spans="1:27" ht="12.75" customHeight="1" x14ac:dyDescent="0.15">
      <c r="A502" s="10"/>
      <c r="B502" s="10"/>
      <c r="C502" s="10"/>
      <c r="D502" s="10"/>
      <c r="E502" s="10"/>
      <c r="F502" s="10"/>
      <c r="G502" s="10"/>
      <c r="H502" s="10"/>
      <c r="I502" s="10"/>
      <c r="J502" s="10"/>
      <c r="K502" s="10"/>
      <c r="L502" s="10"/>
      <c r="M502" s="10"/>
      <c r="N502" s="10"/>
      <c r="O502" s="10"/>
      <c r="P502" s="10"/>
      <c r="Q502" s="10"/>
      <c r="R502" s="10"/>
      <c r="S502" s="10"/>
      <c r="T502" s="10"/>
      <c r="U502" s="10"/>
      <c r="V502" s="10"/>
      <c r="W502" s="10"/>
      <c r="X502" s="10"/>
      <c r="Y502" s="10"/>
      <c r="Z502" s="10"/>
      <c r="AA502" s="10"/>
    </row>
    <row r="503" spans="1:27" ht="12.75" customHeight="1" x14ac:dyDescent="0.15">
      <c r="A503" s="10"/>
      <c r="B503" s="10"/>
      <c r="C503" s="10"/>
      <c r="D503" s="10"/>
      <c r="E503" s="10"/>
      <c r="F503" s="10"/>
      <c r="G503" s="10"/>
      <c r="H503" s="10"/>
      <c r="I503" s="10"/>
      <c r="J503" s="10"/>
      <c r="K503" s="10"/>
      <c r="L503" s="10"/>
      <c r="M503" s="10"/>
      <c r="N503" s="10"/>
      <c r="O503" s="10"/>
      <c r="P503" s="10"/>
      <c r="Q503" s="10"/>
      <c r="R503" s="10"/>
      <c r="S503" s="10"/>
      <c r="T503" s="10"/>
      <c r="U503" s="10"/>
      <c r="V503" s="10"/>
      <c r="W503" s="10"/>
      <c r="X503" s="10"/>
      <c r="Y503" s="10"/>
      <c r="Z503" s="10"/>
      <c r="AA503" s="10"/>
    </row>
    <row r="504" spans="1:27" ht="12.75" customHeight="1" x14ac:dyDescent="0.15">
      <c r="A504" s="10"/>
      <c r="B504" s="10"/>
      <c r="C504" s="10"/>
      <c r="D504" s="10"/>
      <c r="E504" s="10"/>
      <c r="F504" s="10"/>
      <c r="G504" s="10"/>
      <c r="H504" s="10"/>
      <c r="I504" s="10"/>
      <c r="J504" s="10"/>
      <c r="K504" s="10"/>
      <c r="L504" s="10"/>
      <c r="M504" s="10"/>
      <c r="N504" s="10"/>
      <c r="O504" s="10"/>
      <c r="P504" s="10"/>
      <c r="Q504" s="10"/>
      <c r="R504" s="10"/>
      <c r="S504" s="10"/>
      <c r="T504" s="10"/>
      <c r="U504" s="10"/>
      <c r="V504" s="10"/>
      <c r="W504" s="10"/>
      <c r="X504" s="10"/>
      <c r="Y504" s="10"/>
      <c r="Z504" s="10"/>
      <c r="AA504" s="10"/>
    </row>
    <row r="505" spans="1:27" ht="12.75" customHeight="1" x14ac:dyDescent="0.15">
      <c r="A505" s="10"/>
      <c r="B505" s="10"/>
      <c r="C505" s="10"/>
      <c r="D505" s="10"/>
      <c r="E505" s="10"/>
      <c r="F505" s="10"/>
      <c r="G505" s="10"/>
      <c r="H505" s="10"/>
      <c r="I505" s="10"/>
      <c r="J505" s="10"/>
      <c r="K505" s="10"/>
      <c r="L505" s="10"/>
      <c r="M505" s="10"/>
      <c r="N505" s="10"/>
      <c r="O505" s="10"/>
      <c r="P505" s="10"/>
      <c r="Q505" s="10"/>
      <c r="R505" s="10"/>
      <c r="S505" s="10"/>
      <c r="T505" s="10"/>
      <c r="U505" s="10"/>
      <c r="V505" s="10"/>
      <c r="W505" s="10"/>
      <c r="X505" s="10"/>
      <c r="Y505" s="10"/>
      <c r="Z505" s="10"/>
      <c r="AA505" s="10"/>
    </row>
    <row r="506" spans="1:27" ht="12.75" customHeight="1" x14ac:dyDescent="0.15">
      <c r="A506" s="10"/>
      <c r="B506" s="10"/>
      <c r="C506" s="10"/>
      <c r="D506" s="10"/>
      <c r="E506" s="10"/>
      <c r="F506" s="10"/>
      <c r="G506" s="10"/>
      <c r="H506" s="10"/>
      <c r="I506" s="10"/>
      <c r="J506" s="10"/>
      <c r="K506" s="10"/>
      <c r="L506" s="10"/>
      <c r="M506" s="10"/>
      <c r="N506" s="10"/>
      <c r="O506" s="10"/>
      <c r="P506" s="10"/>
      <c r="Q506" s="10"/>
      <c r="R506" s="10"/>
      <c r="S506" s="10"/>
      <c r="T506" s="10"/>
      <c r="U506" s="10"/>
      <c r="V506" s="10"/>
      <c r="W506" s="10"/>
      <c r="X506" s="10"/>
      <c r="Y506" s="10"/>
      <c r="Z506" s="10"/>
      <c r="AA506" s="10"/>
    </row>
    <row r="507" spans="1:27" ht="12.75" customHeight="1" x14ac:dyDescent="0.15">
      <c r="A507" s="10"/>
      <c r="B507" s="10"/>
      <c r="C507" s="10"/>
      <c r="D507" s="10"/>
      <c r="E507" s="10"/>
      <c r="F507" s="10"/>
      <c r="G507" s="10"/>
      <c r="H507" s="10"/>
      <c r="I507" s="10"/>
      <c r="J507" s="10"/>
      <c r="K507" s="10"/>
      <c r="L507" s="10"/>
      <c r="M507" s="10"/>
      <c r="N507" s="10"/>
      <c r="O507" s="10"/>
      <c r="P507" s="10"/>
      <c r="Q507" s="10"/>
      <c r="R507" s="10"/>
      <c r="S507" s="10"/>
      <c r="T507" s="10"/>
      <c r="U507" s="10"/>
      <c r="V507" s="10"/>
      <c r="W507" s="10"/>
      <c r="X507" s="10"/>
      <c r="Y507" s="10"/>
      <c r="Z507" s="10"/>
      <c r="AA507" s="10"/>
    </row>
    <row r="508" spans="1:27" ht="12.75" customHeight="1" x14ac:dyDescent="0.15">
      <c r="A508" s="10"/>
      <c r="B508" s="10"/>
      <c r="C508" s="10"/>
      <c r="D508" s="10"/>
      <c r="E508" s="10"/>
      <c r="F508" s="10"/>
      <c r="G508" s="10"/>
      <c r="H508" s="10"/>
      <c r="I508" s="10"/>
      <c r="J508" s="10"/>
      <c r="K508" s="10"/>
      <c r="L508" s="10"/>
      <c r="M508" s="10"/>
      <c r="N508" s="10"/>
      <c r="O508" s="10"/>
      <c r="P508" s="10"/>
      <c r="Q508" s="10"/>
      <c r="R508" s="10"/>
      <c r="S508" s="10"/>
      <c r="T508" s="10"/>
      <c r="U508" s="10"/>
      <c r="V508" s="10"/>
      <c r="W508" s="10"/>
      <c r="X508" s="10"/>
      <c r="Y508" s="10"/>
      <c r="Z508" s="10"/>
      <c r="AA508" s="10"/>
    </row>
    <row r="509" spans="1:27" ht="12.75" customHeight="1" x14ac:dyDescent="0.15">
      <c r="A509" s="10"/>
      <c r="B509" s="10"/>
      <c r="C509" s="10"/>
      <c r="D509" s="10"/>
      <c r="E509" s="10"/>
      <c r="F509" s="10"/>
      <c r="G509" s="10"/>
      <c r="H509" s="10"/>
      <c r="I509" s="10"/>
      <c r="J509" s="10"/>
      <c r="K509" s="10"/>
      <c r="L509" s="10"/>
      <c r="M509" s="10"/>
      <c r="N509" s="10"/>
      <c r="O509" s="10"/>
      <c r="P509" s="10"/>
      <c r="Q509" s="10"/>
      <c r="R509" s="10"/>
      <c r="S509" s="10"/>
      <c r="T509" s="10"/>
      <c r="U509" s="10"/>
      <c r="V509" s="10"/>
      <c r="W509" s="10"/>
      <c r="X509" s="10"/>
      <c r="Y509" s="10"/>
      <c r="Z509" s="10"/>
      <c r="AA509" s="10"/>
    </row>
    <row r="510" spans="1:27" ht="12.75" customHeight="1" x14ac:dyDescent="0.15">
      <c r="A510" s="10"/>
      <c r="B510" s="10"/>
      <c r="C510" s="10"/>
      <c r="D510" s="10"/>
      <c r="E510" s="10"/>
      <c r="F510" s="10"/>
      <c r="G510" s="10"/>
      <c r="H510" s="10"/>
      <c r="I510" s="10"/>
      <c r="J510" s="10"/>
      <c r="K510" s="10"/>
      <c r="L510" s="10"/>
      <c r="M510" s="10"/>
      <c r="N510" s="10"/>
      <c r="O510" s="10"/>
      <c r="P510" s="10"/>
      <c r="Q510" s="10"/>
      <c r="R510" s="10"/>
      <c r="S510" s="10"/>
      <c r="T510" s="10"/>
      <c r="U510" s="10"/>
      <c r="V510" s="10"/>
      <c r="W510" s="10"/>
      <c r="X510" s="10"/>
      <c r="Y510" s="10"/>
      <c r="Z510" s="10"/>
      <c r="AA510" s="10"/>
    </row>
    <row r="511" spans="1:27" ht="12.75" customHeight="1" x14ac:dyDescent="0.15">
      <c r="A511" s="10"/>
      <c r="B511" s="10"/>
      <c r="C511" s="10"/>
      <c r="D511" s="10"/>
      <c r="E511" s="10"/>
      <c r="F511" s="10"/>
      <c r="G511" s="10"/>
      <c r="H511" s="10"/>
      <c r="I511" s="10"/>
      <c r="J511" s="10"/>
      <c r="K511" s="10"/>
      <c r="L511" s="10"/>
      <c r="M511" s="10"/>
      <c r="N511" s="10"/>
      <c r="O511" s="10"/>
      <c r="P511" s="10"/>
      <c r="Q511" s="10"/>
      <c r="R511" s="10"/>
      <c r="S511" s="10"/>
      <c r="T511" s="10"/>
      <c r="U511" s="10"/>
      <c r="V511" s="10"/>
      <c r="W511" s="10"/>
      <c r="X511" s="10"/>
      <c r="Y511" s="10"/>
      <c r="Z511" s="10"/>
      <c r="AA511" s="10"/>
    </row>
    <row r="512" spans="1:27" ht="12.75" customHeight="1" x14ac:dyDescent="0.15">
      <c r="A512" s="10"/>
      <c r="B512" s="10"/>
      <c r="C512" s="10"/>
      <c r="D512" s="10"/>
      <c r="E512" s="10"/>
      <c r="F512" s="10"/>
      <c r="G512" s="10"/>
      <c r="H512" s="10"/>
      <c r="I512" s="10"/>
      <c r="J512" s="10"/>
      <c r="K512" s="10"/>
      <c r="L512" s="10"/>
      <c r="M512" s="10"/>
      <c r="N512" s="10"/>
      <c r="O512" s="10"/>
      <c r="P512" s="10"/>
      <c r="Q512" s="10"/>
      <c r="R512" s="10"/>
      <c r="S512" s="10"/>
      <c r="T512" s="10"/>
      <c r="U512" s="10"/>
      <c r="V512" s="10"/>
      <c r="W512" s="10"/>
      <c r="X512" s="10"/>
      <c r="Y512" s="10"/>
      <c r="Z512" s="10"/>
      <c r="AA512" s="10"/>
    </row>
    <row r="513" spans="1:27" ht="12.75" customHeight="1" x14ac:dyDescent="0.15">
      <c r="A513" s="10"/>
      <c r="B513" s="10"/>
      <c r="C513" s="10"/>
      <c r="D513" s="10"/>
      <c r="E513" s="10"/>
      <c r="F513" s="10"/>
      <c r="G513" s="10"/>
      <c r="H513" s="10"/>
      <c r="I513" s="10"/>
      <c r="J513" s="10"/>
      <c r="K513" s="10"/>
      <c r="L513" s="10"/>
      <c r="M513" s="10"/>
      <c r="N513" s="10"/>
      <c r="O513" s="10"/>
      <c r="P513" s="10"/>
      <c r="Q513" s="10"/>
      <c r="R513" s="10"/>
      <c r="S513" s="10"/>
      <c r="T513" s="10"/>
      <c r="U513" s="10"/>
      <c r="V513" s="10"/>
      <c r="W513" s="10"/>
      <c r="X513" s="10"/>
      <c r="Y513" s="10"/>
      <c r="Z513" s="10"/>
      <c r="AA513" s="10"/>
    </row>
    <row r="514" spans="1:27" ht="12.75" customHeight="1" x14ac:dyDescent="0.15">
      <c r="A514" s="10"/>
      <c r="B514" s="10"/>
      <c r="C514" s="10"/>
      <c r="D514" s="10"/>
      <c r="E514" s="10"/>
      <c r="F514" s="10"/>
      <c r="G514" s="10"/>
      <c r="H514" s="10"/>
      <c r="I514" s="10"/>
      <c r="J514" s="10"/>
      <c r="K514" s="10"/>
      <c r="L514" s="10"/>
      <c r="M514" s="10"/>
      <c r="N514" s="10"/>
      <c r="O514" s="10"/>
      <c r="P514" s="10"/>
      <c r="Q514" s="10"/>
      <c r="R514" s="10"/>
      <c r="S514" s="10"/>
      <c r="T514" s="10"/>
      <c r="U514" s="10"/>
      <c r="V514" s="10"/>
      <c r="W514" s="10"/>
      <c r="X514" s="10"/>
      <c r="Y514" s="10"/>
      <c r="Z514" s="10"/>
      <c r="AA514" s="10"/>
    </row>
    <row r="515" spans="1:27" ht="12.75" customHeight="1" x14ac:dyDescent="0.15">
      <c r="A515" s="10"/>
      <c r="B515" s="10"/>
      <c r="C515" s="10"/>
      <c r="D515" s="10"/>
      <c r="E515" s="10"/>
      <c r="F515" s="10"/>
      <c r="G515" s="10"/>
      <c r="H515" s="10"/>
      <c r="I515" s="10"/>
      <c r="J515" s="10"/>
      <c r="K515" s="10"/>
      <c r="L515" s="10"/>
      <c r="M515" s="10"/>
      <c r="N515" s="10"/>
      <c r="O515" s="10"/>
      <c r="P515" s="10"/>
      <c r="Q515" s="10"/>
      <c r="R515" s="10"/>
      <c r="S515" s="10"/>
      <c r="T515" s="10"/>
      <c r="U515" s="10"/>
      <c r="V515" s="10"/>
      <c r="W515" s="10"/>
      <c r="X515" s="10"/>
      <c r="Y515" s="10"/>
      <c r="Z515" s="10"/>
      <c r="AA515" s="10"/>
    </row>
    <row r="516" spans="1:27" ht="12.75" customHeight="1" x14ac:dyDescent="0.15">
      <c r="A516" s="10"/>
      <c r="B516" s="10"/>
      <c r="C516" s="10"/>
      <c r="D516" s="10"/>
      <c r="E516" s="10"/>
      <c r="F516" s="10"/>
      <c r="G516" s="10"/>
      <c r="H516" s="10"/>
      <c r="I516" s="10"/>
      <c r="J516" s="10"/>
      <c r="K516" s="10"/>
      <c r="L516" s="10"/>
      <c r="M516" s="10"/>
      <c r="N516" s="10"/>
      <c r="O516" s="10"/>
      <c r="P516" s="10"/>
      <c r="Q516" s="10"/>
      <c r="R516" s="10"/>
      <c r="S516" s="10"/>
      <c r="T516" s="10"/>
      <c r="U516" s="10"/>
      <c r="V516" s="10"/>
      <c r="W516" s="10"/>
      <c r="X516" s="10"/>
      <c r="Y516" s="10"/>
      <c r="Z516" s="10"/>
      <c r="AA516" s="10"/>
    </row>
    <row r="517" spans="1:27" ht="12.75" customHeight="1" x14ac:dyDescent="0.15">
      <c r="A517" s="10"/>
      <c r="B517" s="10"/>
      <c r="C517" s="10"/>
      <c r="D517" s="10"/>
      <c r="E517" s="10"/>
      <c r="F517" s="10"/>
      <c r="G517" s="10"/>
      <c r="H517" s="10"/>
      <c r="I517" s="10"/>
      <c r="J517" s="10"/>
      <c r="K517" s="10"/>
      <c r="L517" s="10"/>
      <c r="M517" s="10"/>
      <c r="N517" s="10"/>
      <c r="O517" s="10"/>
      <c r="P517" s="10"/>
      <c r="Q517" s="10"/>
      <c r="R517" s="10"/>
      <c r="S517" s="10"/>
      <c r="T517" s="10"/>
      <c r="U517" s="10"/>
      <c r="V517" s="10"/>
      <c r="W517" s="10"/>
      <c r="X517" s="10"/>
      <c r="Y517" s="10"/>
      <c r="Z517" s="10"/>
      <c r="AA517" s="10"/>
    </row>
    <row r="518" spans="1:27" ht="12.75" customHeight="1" x14ac:dyDescent="0.15">
      <c r="A518" s="10"/>
      <c r="B518" s="10"/>
      <c r="C518" s="10"/>
      <c r="D518" s="10"/>
      <c r="E518" s="10"/>
      <c r="F518" s="10"/>
      <c r="G518" s="10"/>
      <c r="H518" s="10"/>
      <c r="I518" s="10"/>
      <c r="J518" s="10"/>
      <c r="K518" s="10"/>
      <c r="L518" s="10"/>
      <c r="M518" s="10"/>
      <c r="N518" s="10"/>
      <c r="O518" s="10"/>
      <c r="P518" s="10"/>
      <c r="Q518" s="10"/>
      <c r="R518" s="10"/>
      <c r="S518" s="10"/>
      <c r="T518" s="10"/>
      <c r="U518" s="10"/>
      <c r="V518" s="10"/>
      <c r="W518" s="10"/>
      <c r="X518" s="10"/>
      <c r="Y518" s="10"/>
      <c r="Z518" s="10"/>
      <c r="AA518" s="10"/>
    </row>
    <row r="519" spans="1:27" ht="12.75" customHeight="1" x14ac:dyDescent="0.15">
      <c r="A519" s="10"/>
      <c r="B519" s="10"/>
      <c r="C519" s="10"/>
      <c r="D519" s="10"/>
      <c r="E519" s="10"/>
      <c r="F519" s="10"/>
      <c r="G519" s="10"/>
      <c r="H519" s="10"/>
      <c r="I519" s="10"/>
      <c r="J519" s="10"/>
      <c r="K519" s="10"/>
      <c r="L519" s="10"/>
      <c r="M519" s="10"/>
      <c r="N519" s="10"/>
      <c r="O519" s="10"/>
      <c r="P519" s="10"/>
      <c r="Q519" s="10"/>
      <c r="R519" s="10"/>
      <c r="S519" s="10"/>
      <c r="T519" s="10"/>
      <c r="U519" s="10"/>
      <c r="V519" s="10"/>
      <c r="W519" s="10"/>
      <c r="X519" s="10"/>
      <c r="Y519" s="10"/>
      <c r="Z519" s="10"/>
      <c r="AA519" s="10"/>
    </row>
    <row r="520" spans="1:27" ht="12.75" customHeight="1" x14ac:dyDescent="0.15">
      <c r="A520" s="10"/>
      <c r="B520" s="10"/>
      <c r="C520" s="10"/>
      <c r="D520" s="10"/>
      <c r="E520" s="10"/>
      <c r="F520" s="10"/>
      <c r="G520" s="10"/>
      <c r="H520" s="10"/>
      <c r="I520" s="10"/>
      <c r="J520" s="10"/>
      <c r="K520" s="10"/>
      <c r="L520" s="10"/>
      <c r="M520" s="10"/>
      <c r="N520" s="10"/>
      <c r="O520" s="10"/>
      <c r="P520" s="10"/>
      <c r="Q520" s="10"/>
      <c r="R520" s="10"/>
      <c r="S520" s="10"/>
      <c r="T520" s="10"/>
      <c r="U520" s="10"/>
      <c r="V520" s="10"/>
      <c r="W520" s="10"/>
      <c r="X520" s="10"/>
      <c r="Y520" s="10"/>
      <c r="Z520" s="10"/>
      <c r="AA520" s="10"/>
    </row>
    <row r="521" spans="1:27" ht="12.75" customHeight="1" x14ac:dyDescent="0.15">
      <c r="A521" s="10"/>
      <c r="B521" s="10"/>
      <c r="C521" s="10"/>
      <c r="D521" s="10"/>
      <c r="E521" s="10"/>
      <c r="F521" s="10"/>
      <c r="G521" s="10"/>
      <c r="H521" s="10"/>
      <c r="I521" s="10"/>
      <c r="J521" s="10"/>
      <c r="K521" s="10"/>
      <c r="L521" s="10"/>
      <c r="M521" s="10"/>
      <c r="N521" s="10"/>
      <c r="O521" s="10"/>
      <c r="P521" s="10"/>
      <c r="Q521" s="10"/>
      <c r="R521" s="10"/>
      <c r="S521" s="10"/>
      <c r="T521" s="10"/>
      <c r="U521" s="10"/>
      <c r="V521" s="10"/>
      <c r="W521" s="10"/>
      <c r="X521" s="10"/>
      <c r="Y521" s="10"/>
      <c r="Z521" s="10"/>
      <c r="AA521" s="10"/>
    </row>
    <row r="522" spans="1:27" ht="12.75" customHeight="1" x14ac:dyDescent="0.15">
      <c r="A522" s="10"/>
      <c r="B522" s="10"/>
      <c r="C522" s="10"/>
      <c r="D522" s="10"/>
      <c r="E522" s="10"/>
      <c r="F522" s="10"/>
      <c r="G522" s="10"/>
      <c r="H522" s="10"/>
      <c r="I522" s="10"/>
      <c r="J522" s="10"/>
      <c r="K522" s="10"/>
      <c r="L522" s="10"/>
      <c r="M522" s="10"/>
      <c r="N522" s="10"/>
      <c r="O522" s="10"/>
      <c r="P522" s="10"/>
      <c r="Q522" s="10"/>
      <c r="R522" s="10"/>
      <c r="S522" s="10"/>
      <c r="T522" s="10"/>
      <c r="U522" s="10"/>
      <c r="V522" s="10"/>
      <c r="W522" s="10"/>
      <c r="X522" s="10"/>
      <c r="Y522" s="10"/>
      <c r="Z522" s="10"/>
      <c r="AA522" s="10"/>
    </row>
    <row r="523" spans="1:27" ht="12.75" customHeight="1" x14ac:dyDescent="0.15">
      <c r="A523" s="10"/>
      <c r="B523" s="10"/>
      <c r="C523" s="10"/>
      <c r="D523" s="10"/>
      <c r="E523" s="10"/>
      <c r="F523" s="10"/>
      <c r="G523" s="10"/>
      <c r="H523" s="10"/>
      <c r="I523" s="10"/>
      <c r="J523" s="10"/>
      <c r="K523" s="10"/>
      <c r="L523" s="10"/>
      <c r="M523" s="10"/>
      <c r="N523" s="10"/>
      <c r="O523" s="10"/>
      <c r="P523" s="10"/>
      <c r="Q523" s="10"/>
      <c r="R523" s="10"/>
      <c r="S523" s="10"/>
      <c r="T523" s="10"/>
      <c r="U523" s="10"/>
      <c r="V523" s="10"/>
      <c r="W523" s="10"/>
      <c r="X523" s="10"/>
      <c r="Y523" s="10"/>
      <c r="Z523" s="10"/>
      <c r="AA523" s="10"/>
    </row>
    <row r="524" spans="1:27" ht="12.75" customHeight="1" x14ac:dyDescent="0.15">
      <c r="A524" s="10"/>
      <c r="B524" s="10"/>
      <c r="C524" s="10"/>
      <c r="D524" s="10"/>
      <c r="E524" s="10"/>
      <c r="F524" s="10"/>
      <c r="G524" s="10"/>
      <c r="H524" s="10"/>
      <c r="I524" s="10"/>
      <c r="J524" s="10"/>
      <c r="K524" s="10"/>
      <c r="L524" s="10"/>
      <c r="M524" s="10"/>
      <c r="N524" s="10"/>
      <c r="O524" s="10"/>
      <c r="P524" s="10"/>
      <c r="Q524" s="10"/>
      <c r="R524" s="10"/>
      <c r="S524" s="10"/>
      <c r="T524" s="10"/>
      <c r="U524" s="10"/>
      <c r="V524" s="10"/>
      <c r="W524" s="10"/>
      <c r="X524" s="10"/>
      <c r="Y524" s="10"/>
      <c r="Z524" s="10"/>
      <c r="AA524" s="10"/>
    </row>
    <row r="525" spans="1:27" ht="12.75" customHeight="1" x14ac:dyDescent="0.15">
      <c r="A525" s="10"/>
      <c r="B525" s="10"/>
      <c r="C525" s="10"/>
      <c r="D525" s="10"/>
      <c r="E525" s="10"/>
      <c r="F525" s="10"/>
      <c r="G525" s="10"/>
      <c r="H525" s="10"/>
      <c r="I525" s="10"/>
      <c r="J525" s="10"/>
      <c r="K525" s="10"/>
      <c r="L525" s="10"/>
      <c r="M525" s="10"/>
      <c r="N525" s="10"/>
      <c r="O525" s="10"/>
      <c r="P525" s="10"/>
      <c r="Q525" s="10"/>
      <c r="R525" s="10"/>
      <c r="S525" s="10"/>
      <c r="T525" s="10"/>
      <c r="U525" s="10"/>
      <c r="V525" s="10"/>
      <c r="W525" s="10"/>
      <c r="X525" s="10"/>
      <c r="Y525" s="10"/>
      <c r="Z525" s="10"/>
      <c r="AA525" s="10"/>
    </row>
    <row r="526" spans="1:27" ht="12.75" customHeight="1" x14ac:dyDescent="0.15">
      <c r="A526" s="10"/>
      <c r="B526" s="10"/>
      <c r="C526" s="10"/>
      <c r="D526" s="10"/>
      <c r="E526" s="10"/>
      <c r="F526" s="10"/>
      <c r="G526" s="10"/>
      <c r="H526" s="10"/>
      <c r="I526" s="10"/>
      <c r="J526" s="10"/>
      <c r="K526" s="10"/>
      <c r="L526" s="10"/>
      <c r="M526" s="10"/>
      <c r="N526" s="10"/>
      <c r="O526" s="10"/>
      <c r="P526" s="10"/>
      <c r="Q526" s="10"/>
      <c r="R526" s="10"/>
      <c r="S526" s="10"/>
      <c r="T526" s="10"/>
      <c r="U526" s="10"/>
      <c r="V526" s="10"/>
      <c r="W526" s="10"/>
      <c r="X526" s="10"/>
      <c r="Y526" s="10"/>
      <c r="Z526" s="10"/>
      <c r="AA526" s="10"/>
    </row>
    <row r="527" spans="1:27" ht="12.75" customHeight="1" x14ac:dyDescent="0.15">
      <c r="A527" s="10"/>
      <c r="B527" s="10"/>
      <c r="C527" s="10"/>
      <c r="D527" s="10"/>
      <c r="E527" s="10"/>
      <c r="F527" s="10"/>
      <c r="G527" s="10"/>
      <c r="H527" s="10"/>
      <c r="I527" s="10"/>
      <c r="J527" s="10"/>
      <c r="K527" s="10"/>
      <c r="L527" s="10"/>
      <c r="M527" s="10"/>
      <c r="N527" s="10"/>
      <c r="O527" s="10"/>
      <c r="P527" s="10"/>
      <c r="Q527" s="10"/>
      <c r="R527" s="10"/>
      <c r="S527" s="10"/>
      <c r="T527" s="10"/>
      <c r="U527" s="10"/>
      <c r="V527" s="10"/>
      <c r="W527" s="10"/>
      <c r="X527" s="10"/>
      <c r="Y527" s="10"/>
      <c r="Z527" s="10"/>
      <c r="AA527" s="10"/>
    </row>
    <row r="528" spans="1:27" ht="12.75" customHeight="1" x14ac:dyDescent="0.15">
      <c r="A528" s="10"/>
      <c r="B528" s="10"/>
      <c r="C528" s="10"/>
      <c r="D528" s="10"/>
      <c r="E528" s="10"/>
      <c r="F528" s="10"/>
      <c r="G528" s="10"/>
      <c r="H528" s="10"/>
      <c r="I528" s="10"/>
      <c r="J528" s="10"/>
      <c r="K528" s="10"/>
      <c r="L528" s="10"/>
      <c r="M528" s="10"/>
      <c r="N528" s="10"/>
      <c r="O528" s="10"/>
      <c r="P528" s="10"/>
      <c r="Q528" s="10"/>
      <c r="R528" s="10"/>
      <c r="S528" s="10"/>
      <c r="T528" s="10"/>
      <c r="U528" s="10"/>
      <c r="V528" s="10"/>
      <c r="W528" s="10"/>
      <c r="X528" s="10"/>
      <c r="Y528" s="10"/>
      <c r="Z528" s="10"/>
      <c r="AA528" s="10"/>
    </row>
    <row r="529" spans="1:27" ht="12.75" customHeight="1" x14ac:dyDescent="0.15">
      <c r="A529" s="10"/>
      <c r="B529" s="10"/>
      <c r="C529" s="10"/>
      <c r="D529" s="10"/>
      <c r="E529" s="10"/>
      <c r="F529" s="10"/>
      <c r="G529" s="10"/>
      <c r="H529" s="10"/>
      <c r="I529" s="10"/>
      <c r="J529" s="10"/>
      <c r="K529" s="10"/>
      <c r="L529" s="10"/>
      <c r="M529" s="10"/>
      <c r="N529" s="10"/>
      <c r="O529" s="10"/>
      <c r="P529" s="10"/>
      <c r="Q529" s="10"/>
      <c r="R529" s="10"/>
      <c r="S529" s="10"/>
      <c r="T529" s="10"/>
      <c r="U529" s="10"/>
      <c r="V529" s="10"/>
      <c r="W529" s="10"/>
      <c r="X529" s="10"/>
      <c r="Y529" s="10"/>
      <c r="Z529" s="10"/>
      <c r="AA529" s="10"/>
    </row>
    <row r="530" spans="1:27" ht="12.75" customHeight="1" x14ac:dyDescent="0.15">
      <c r="A530" s="10"/>
      <c r="B530" s="10"/>
      <c r="C530" s="10"/>
      <c r="D530" s="10"/>
      <c r="E530" s="10"/>
      <c r="F530" s="10"/>
      <c r="G530" s="10"/>
      <c r="H530" s="10"/>
      <c r="I530" s="10"/>
      <c r="J530" s="10"/>
      <c r="K530" s="10"/>
      <c r="L530" s="10"/>
      <c r="M530" s="10"/>
      <c r="N530" s="10"/>
      <c r="O530" s="10"/>
      <c r="P530" s="10"/>
      <c r="Q530" s="10"/>
      <c r="R530" s="10"/>
      <c r="S530" s="10"/>
      <c r="T530" s="10"/>
      <c r="U530" s="10"/>
      <c r="V530" s="10"/>
      <c r="W530" s="10"/>
      <c r="X530" s="10"/>
      <c r="Y530" s="10"/>
      <c r="Z530" s="10"/>
      <c r="AA530" s="10"/>
    </row>
    <row r="531" spans="1:27" ht="12.75" customHeight="1" x14ac:dyDescent="0.15">
      <c r="A531" s="10"/>
      <c r="B531" s="10"/>
      <c r="C531" s="10"/>
      <c r="D531" s="10"/>
      <c r="E531" s="10"/>
      <c r="F531" s="10"/>
      <c r="G531" s="10"/>
      <c r="H531" s="10"/>
      <c r="I531" s="10"/>
      <c r="J531" s="10"/>
      <c r="K531" s="10"/>
      <c r="L531" s="10"/>
      <c r="M531" s="10"/>
      <c r="N531" s="10"/>
      <c r="O531" s="10"/>
      <c r="P531" s="10"/>
      <c r="Q531" s="10"/>
      <c r="R531" s="10"/>
      <c r="S531" s="10"/>
      <c r="T531" s="10"/>
      <c r="U531" s="10"/>
      <c r="V531" s="10"/>
      <c r="W531" s="10"/>
      <c r="X531" s="10"/>
      <c r="Y531" s="10"/>
      <c r="Z531" s="10"/>
      <c r="AA531" s="10"/>
    </row>
    <row r="532" spans="1:27" ht="12.75" customHeight="1" x14ac:dyDescent="0.15">
      <c r="A532" s="10"/>
      <c r="B532" s="10"/>
      <c r="C532" s="10"/>
      <c r="D532" s="10"/>
      <c r="E532" s="10"/>
      <c r="F532" s="10"/>
      <c r="G532" s="10"/>
      <c r="H532" s="10"/>
      <c r="I532" s="10"/>
      <c r="J532" s="10"/>
      <c r="K532" s="10"/>
      <c r="L532" s="10"/>
      <c r="M532" s="10"/>
      <c r="N532" s="10"/>
      <c r="O532" s="10"/>
      <c r="P532" s="10"/>
      <c r="Q532" s="10"/>
      <c r="R532" s="10"/>
      <c r="S532" s="10"/>
      <c r="T532" s="10"/>
      <c r="U532" s="10"/>
      <c r="V532" s="10"/>
      <c r="W532" s="10"/>
      <c r="X532" s="10"/>
      <c r="Y532" s="10"/>
      <c r="Z532" s="10"/>
      <c r="AA532" s="10"/>
    </row>
    <row r="533" spans="1:27" ht="12.75" customHeight="1" x14ac:dyDescent="0.15">
      <c r="A533" s="10"/>
      <c r="B533" s="10"/>
      <c r="C533" s="10"/>
      <c r="D533" s="10"/>
      <c r="E533" s="10"/>
      <c r="F533" s="10"/>
      <c r="G533" s="10"/>
      <c r="H533" s="10"/>
      <c r="I533" s="10"/>
      <c r="J533" s="10"/>
      <c r="K533" s="10"/>
      <c r="L533" s="10"/>
      <c r="M533" s="10"/>
      <c r="N533" s="10"/>
      <c r="O533" s="10"/>
      <c r="P533" s="10"/>
      <c r="Q533" s="10"/>
      <c r="R533" s="10"/>
      <c r="S533" s="10"/>
      <c r="T533" s="10"/>
      <c r="U533" s="10"/>
      <c r="V533" s="10"/>
      <c r="W533" s="10"/>
      <c r="X533" s="10"/>
      <c r="Y533" s="10"/>
      <c r="Z533" s="10"/>
      <c r="AA533" s="10"/>
    </row>
    <row r="534" spans="1:27" ht="12.75" customHeight="1" x14ac:dyDescent="0.15">
      <c r="A534" s="10"/>
      <c r="B534" s="10"/>
      <c r="C534" s="10"/>
      <c r="D534" s="10"/>
      <c r="E534" s="10"/>
      <c r="F534" s="10"/>
      <c r="G534" s="10"/>
      <c r="H534" s="10"/>
      <c r="I534" s="10"/>
      <c r="J534" s="10"/>
      <c r="K534" s="10"/>
      <c r="L534" s="10"/>
      <c r="M534" s="10"/>
      <c r="N534" s="10"/>
      <c r="O534" s="10"/>
      <c r="P534" s="10"/>
      <c r="Q534" s="10"/>
      <c r="R534" s="10"/>
      <c r="S534" s="10"/>
      <c r="T534" s="10"/>
      <c r="U534" s="10"/>
      <c r="V534" s="10"/>
      <c r="W534" s="10"/>
      <c r="X534" s="10"/>
      <c r="Y534" s="10"/>
      <c r="Z534" s="10"/>
      <c r="AA534" s="10"/>
    </row>
    <row r="535" spans="1:27" ht="12.75" customHeight="1" x14ac:dyDescent="0.15">
      <c r="A535" s="10"/>
      <c r="B535" s="10"/>
      <c r="C535" s="10"/>
      <c r="D535" s="10"/>
      <c r="E535" s="10"/>
      <c r="F535" s="10"/>
      <c r="G535" s="10"/>
      <c r="H535" s="10"/>
      <c r="I535" s="10"/>
      <c r="J535" s="10"/>
      <c r="K535" s="10"/>
      <c r="L535" s="10"/>
      <c r="M535" s="10"/>
      <c r="N535" s="10"/>
      <c r="O535" s="10"/>
      <c r="P535" s="10"/>
      <c r="Q535" s="10"/>
      <c r="R535" s="10"/>
      <c r="S535" s="10"/>
      <c r="T535" s="10"/>
      <c r="U535" s="10"/>
      <c r="V535" s="10"/>
      <c r="W535" s="10"/>
      <c r="X535" s="10"/>
      <c r="Y535" s="10"/>
      <c r="Z535" s="10"/>
      <c r="AA535" s="10"/>
    </row>
    <row r="536" spans="1:27" ht="12.75" customHeight="1" x14ac:dyDescent="0.15">
      <c r="A536" s="10"/>
      <c r="B536" s="10"/>
      <c r="C536" s="10"/>
      <c r="D536" s="10"/>
      <c r="E536" s="10"/>
      <c r="F536" s="10"/>
      <c r="G536" s="10"/>
      <c r="H536" s="10"/>
      <c r="I536" s="10"/>
      <c r="J536" s="10"/>
      <c r="K536" s="10"/>
      <c r="L536" s="10"/>
      <c r="M536" s="10"/>
      <c r="N536" s="10"/>
      <c r="O536" s="10"/>
      <c r="P536" s="10"/>
      <c r="Q536" s="10"/>
      <c r="R536" s="10"/>
      <c r="S536" s="10"/>
      <c r="T536" s="10"/>
      <c r="U536" s="10"/>
      <c r="V536" s="10"/>
      <c r="W536" s="10"/>
      <c r="X536" s="10"/>
      <c r="Y536" s="10"/>
      <c r="Z536" s="10"/>
      <c r="AA536" s="10"/>
    </row>
    <row r="537" spans="1:27" ht="12.75" customHeight="1" x14ac:dyDescent="0.15">
      <c r="A537" s="10"/>
      <c r="B537" s="10"/>
      <c r="C537" s="10"/>
      <c r="D537" s="10"/>
      <c r="E537" s="10"/>
      <c r="F537" s="10"/>
      <c r="G537" s="10"/>
      <c r="H537" s="10"/>
      <c r="I537" s="10"/>
      <c r="J537" s="10"/>
      <c r="K537" s="10"/>
      <c r="L537" s="10"/>
      <c r="M537" s="10"/>
      <c r="N537" s="10"/>
      <c r="O537" s="10"/>
      <c r="P537" s="10"/>
      <c r="Q537" s="10"/>
      <c r="R537" s="10"/>
      <c r="S537" s="10"/>
      <c r="T537" s="10"/>
      <c r="U537" s="10"/>
      <c r="V537" s="10"/>
      <c r="W537" s="10"/>
      <c r="X537" s="10"/>
      <c r="Y537" s="10"/>
      <c r="Z537" s="10"/>
      <c r="AA537" s="10"/>
    </row>
    <row r="538" spans="1:27" ht="12.75" customHeight="1" x14ac:dyDescent="0.15">
      <c r="A538" s="10"/>
      <c r="B538" s="10"/>
      <c r="C538" s="10"/>
      <c r="D538" s="10"/>
      <c r="E538" s="10"/>
      <c r="F538" s="10"/>
      <c r="G538" s="10"/>
      <c r="H538" s="10"/>
      <c r="I538" s="10"/>
      <c r="J538" s="10"/>
      <c r="K538" s="10"/>
      <c r="L538" s="10"/>
      <c r="M538" s="10"/>
      <c r="N538" s="10"/>
      <c r="O538" s="10"/>
      <c r="P538" s="10"/>
      <c r="Q538" s="10"/>
      <c r="R538" s="10"/>
      <c r="S538" s="10"/>
      <c r="T538" s="10"/>
      <c r="U538" s="10"/>
      <c r="V538" s="10"/>
      <c r="W538" s="10"/>
      <c r="X538" s="10"/>
      <c r="Y538" s="10"/>
      <c r="Z538" s="10"/>
      <c r="AA538" s="10"/>
    </row>
    <row r="539" spans="1:27" ht="12.75" customHeight="1" x14ac:dyDescent="0.15">
      <c r="A539" s="10"/>
      <c r="B539" s="10"/>
      <c r="C539" s="10"/>
      <c r="D539" s="10"/>
      <c r="E539" s="10"/>
      <c r="F539" s="10"/>
      <c r="G539" s="10"/>
      <c r="H539" s="10"/>
      <c r="I539" s="10"/>
      <c r="J539" s="10"/>
      <c r="K539" s="10"/>
      <c r="L539" s="10"/>
      <c r="M539" s="10"/>
      <c r="N539" s="10"/>
      <c r="O539" s="10"/>
      <c r="P539" s="10"/>
      <c r="Q539" s="10"/>
      <c r="R539" s="10"/>
      <c r="S539" s="10"/>
      <c r="T539" s="10"/>
      <c r="U539" s="10"/>
      <c r="V539" s="10"/>
      <c r="W539" s="10"/>
      <c r="X539" s="10"/>
      <c r="Y539" s="10"/>
      <c r="Z539" s="10"/>
      <c r="AA539" s="10"/>
    </row>
    <row r="540" spans="1:27" ht="12.75" customHeight="1" x14ac:dyDescent="0.15">
      <c r="A540" s="10"/>
      <c r="B540" s="10"/>
      <c r="C540" s="10"/>
      <c r="D540" s="10"/>
      <c r="E540" s="10"/>
      <c r="F540" s="10"/>
      <c r="G540" s="10"/>
      <c r="H540" s="10"/>
      <c r="I540" s="10"/>
      <c r="J540" s="10"/>
      <c r="K540" s="10"/>
      <c r="L540" s="10"/>
      <c r="M540" s="10"/>
      <c r="N540" s="10"/>
      <c r="O540" s="10"/>
      <c r="P540" s="10"/>
      <c r="Q540" s="10"/>
      <c r="R540" s="10"/>
      <c r="S540" s="10"/>
      <c r="T540" s="10"/>
      <c r="U540" s="10"/>
      <c r="V540" s="10"/>
      <c r="W540" s="10"/>
      <c r="X540" s="10"/>
      <c r="Y540" s="10"/>
      <c r="Z540" s="10"/>
      <c r="AA540" s="10"/>
    </row>
    <row r="541" spans="1:27" ht="12.75" customHeight="1" x14ac:dyDescent="0.15">
      <c r="A541" s="10"/>
      <c r="B541" s="10"/>
      <c r="C541" s="10"/>
      <c r="D541" s="10"/>
      <c r="E541" s="10"/>
      <c r="F541" s="10"/>
      <c r="G541" s="10"/>
      <c r="H541" s="10"/>
      <c r="I541" s="10"/>
      <c r="J541" s="10"/>
      <c r="K541" s="10"/>
      <c r="L541" s="10"/>
      <c r="M541" s="10"/>
      <c r="N541" s="10"/>
      <c r="O541" s="10"/>
      <c r="P541" s="10"/>
      <c r="Q541" s="10"/>
      <c r="R541" s="10"/>
      <c r="S541" s="10"/>
      <c r="T541" s="10"/>
      <c r="U541" s="10"/>
      <c r="V541" s="10"/>
      <c r="W541" s="10"/>
      <c r="X541" s="10"/>
      <c r="Y541" s="10"/>
      <c r="Z541" s="10"/>
      <c r="AA541" s="10"/>
    </row>
    <row r="542" spans="1:27" ht="12.75" customHeight="1" x14ac:dyDescent="0.15">
      <c r="A542" s="10"/>
      <c r="B542" s="10"/>
      <c r="C542" s="10"/>
      <c r="D542" s="10"/>
      <c r="E542" s="10"/>
      <c r="F542" s="10"/>
      <c r="G542" s="10"/>
      <c r="H542" s="10"/>
      <c r="I542" s="10"/>
      <c r="J542" s="10"/>
      <c r="K542" s="10"/>
      <c r="L542" s="10"/>
      <c r="M542" s="10"/>
      <c r="N542" s="10"/>
      <c r="O542" s="10"/>
      <c r="P542" s="10"/>
      <c r="Q542" s="10"/>
      <c r="R542" s="10"/>
      <c r="S542" s="10"/>
      <c r="T542" s="10"/>
      <c r="U542" s="10"/>
      <c r="V542" s="10"/>
      <c r="W542" s="10"/>
      <c r="X542" s="10"/>
      <c r="Y542" s="10"/>
      <c r="Z542" s="10"/>
      <c r="AA542" s="10"/>
    </row>
    <row r="543" spans="1:27" ht="12.75" customHeight="1" x14ac:dyDescent="0.15">
      <c r="A543" s="10"/>
      <c r="B543" s="10"/>
      <c r="C543" s="10"/>
      <c r="D543" s="10"/>
      <c r="E543" s="10"/>
      <c r="F543" s="10"/>
      <c r="G543" s="10"/>
      <c r="H543" s="10"/>
      <c r="I543" s="10"/>
      <c r="J543" s="10"/>
      <c r="K543" s="10"/>
      <c r="L543" s="10"/>
      <c r="M543" s="10"/>
      <c r="N543" s="10"/>
      <c r="O543" s="10"/>
      <c r="P543" s="10"/>
      <c r="Q543" s="10"/>
      <c r="R543" s="10"/>
      <c r="S543" s="10"/>
      <c r="T543" s="10"/>
      <c r="U543" s="10"/>
      <c r="V543" s="10"/>
      <c r="W543" s="10"/>
      <c r="X543" s="10"/>
      <c r="Y543" s="10"/>
      <c r="Z543" s="10"/>
      <c r="AA543" s="10"/>
    </row>
    <row r="544" spans="1:27" ht="12.75" customHeight="1" x14ac:dyDescent="0.15">
      <c r="A544" s="10"/>
      <c r="B544" s="10"/>
      <c r="C544" s="10"/>
      <c r="D544" s="10"/>
      <c r="E544" s="10"/>
      <c r="F544" s="10"/>
      <c r="G544" s="10"/>
      <c r="H544" s="10"/>
      <c r="I544" s="10"/>
      <c r="J544" s="10"/>
      <c r="K544" s="10"/>
      <c r="L544" s="10"/>
      <c r="M544" s="10"/>
      <c r="N544" s="10"/>
      <c r="O544" s="10"/>
      <c r="P544" s="10"/>
      <c r="Q544" s="10"/>
      <c r="R544" s="10"/>
      <c r="S544" s="10"/>
      <c r="T544" s="10"/>
      <c r="U544" s="10"/>
      <c r="V544" s="10"/>
      <c r="W544" s="10"/>
      <c r="X544" s="10"/>
      <c r="Y544" s="10"/>
      <c r="Z544" s="10"/>
      <c r="AA544" s="10"/>
    </row>
    <row r="545" spans="1:27" ht="12.75" customHeight="1" x14ac:dyDescent="0.15">
      <c r="A545" s="10"/>
      <c r="B545" s="10"/>
      <c r="C545" s="10"/>
      <c r="D545" s="10"/>
      <c r="E545" s="10"/>
      <c r="F545" s="10"/>
      <c r="G545" s="10"/>
      <c r="H545" s="10"/>
      <c r="I545" s="10"/>
      <c r="J545" s="10"/>
      <c r="K545" s="10"/>
      <c r="L545" s="10"/>
      <c r="M545" s="10"/>
      <c r="N545" s="10"/>
      <c r="O545" s="10"/>
      <c r="P545" s="10"/>
      <c r="Q545" s="10"/>
      <c r="R545" s="10"/>
      <c r="S545" s="10"/>
      <c r="T545" s="10"/>
      <c r="U545" s="10"/>
      <c r="V545" s="10"/>
      <c r="W545" s="10"/>
      <c r="X545" s="10"/>
      <c r="Y545" s="10"/>
      <c r="Z545" s="10"/>
      <c r="AA545" s="10"/>
    </row>
    <row r="546" spans="1:27" ht="12.75" customHeight="1" x14ac:dyDescent="0.15">
      <c r="A546" s="10"/>
      <c r="B546" s="10"/>
      <c r="C546" s="10"/>
      <c r="D546" s="10"/>
      <c r="E546" s="10"/>
      <c r="F546" s="10"/>
      <c r="G546" s="10"/>
      <c r="H546" s="10"/>
      <c r="I546" s="10"/>
      <c r="J546" s="10"/>
      <c r="K546" s="10"/>
      <c r="L546" s="10"/>
      <c r="M546" s="10"/>
      <c r="N546" s="10"/>
      <c r="O546" s="10"/>
      <c r="P546" s="10"/>
      <c r="Q546" s="10"/>
      <c r="R546" s="10"/>
      <c r="S546" s="10"/>
      <c r="T546" s="10"/>
      <c r="U546" s="10"/>
      <c r="V546" s="10"/>
      <c r="W546" s="10"/>
      <c r="X546" s="10"/>
      <c r="Y546" s="10"/>
      <c r="Z546" s="10"/>
      <c r="AA546" s="10"/>
    </row>
    <row r="547" spans="1:27" ht="12.75" customHeight="1" x14ac:dyDescent="0.15">
      <c r="A547" s="10"/>
      <c r="B547" s="10"/>
      <c r="C547" s="10"/>
      <c r="D547" s="10"/>
      <c r="E547" s="10"/>
      <c r="F547" s="10"/>
      <c r="G547" s="10"/>
      <c r="H547" s="10"/>
      <c r="I547" s="10"/>
      <c r="J547" s="10"/>
      <c r="K547" s="10"/>
      <c r="L547" s="10"/>
      <c r="M547" s="10"/>
      <c r="N547" s="10"/>
      <c r="O547" s="10"/>
      <c r="P547" s="10"/>
      <c r="Q547" s="10"/>
      <c r="R547" s="10"/>
      <c r="S547" s="10"/>
      <c r="T547" s="10"/>
      <c r="U547" s="10"/>
      <c r="V547" s="10"/>
      <c r="W547" s="10"/>
      <c r="X547" s="10"/>
      <c r="Y547" s="10"/>
      <c r="Z547" s="10"/>
      <c r="AA547" s="10"/>
    </row>
    <row r="548" spans="1:27" ht="12.75" customHeight="1" x14ac:dyDescent="0.15">
      <c r="A548" s="10"/>
      <c r="B548" s="10"/>
      <c r="C548" s="10"/>
      <c r="D548" s="10"/>
      <c r="E548" s="10"/>
      <c r="F548" s="10"/>
      <c r="G548" s="10"/>
      <c r="H548" s="10"/>
      <c r="I548" s="10"/>
      <c r="J548" s="10"/>
      <c r="K548" s="10"/>
      <c r="L548" s="10"/>
      <c r="M548" s="10"/>
      <c r="N548" s="10"/>
      <c r="O548" s="10"/>
      <c r="P548" s="10"/>
      <c r="Q548" s="10"/>
      <c r="R548" s="10"/>
      <c r="S548" s="10"/>
      <c r="T548" s="10"/>
      <c r="U548" s="10"/>
      <c r="V548" s="10"/>
      <c r="W548" s="10"/>
      <c r="X548" s="10"/>
      <c r="Y548" s="10"/>
      <c r="Z548" s="10"/>
      <c r="AA548" s="10"/>
    </row>
    <row r="549" spans="1:27" ht="12.75" customHeight="1" x14ac:dyDescent="0.15">
      <c r="A549" s="10"/>
      <c r="B549" s="10"/>
      <c r="C549" s="10"/>
      <c r="D549" s="10"/>
      <c r="E549" s="10"/>
      <c r="F549" s="10"/>
      <c r="G549" s="10"/>
      <c r="H549" s="10"/>
      <c r="I549" s="10"/>
      <c r="J549" s="10"/>
      <c r="K549" s="10"/>
      <c r="L549" s="10"/>
      <c r="M549" s="10"/>
      <c r="N549" s="10"/>
      <c r="O549" s="10"/>
      <c r="P549" s="10"/>
      <c r="Q549" s="10"/>
      <c r="R549" s="10"/>
      <c r="S549" s="10"/>
      <c r="T549" s="10"/>
      <c r="U549" s="10"/>
      <c r="V549" s="10"/>
      <c r="W549" s="10"/>
      <c r="X549" s="10"/>
      <c r="Y549" s="10"/>
      <c r="Z549" s="10"/>
      <c r="AA549" s="10"/>
    </row>
    <row r="550" spans="1:27" ht="12.75" customHeight="1" x14ac:dyDescent="0.15">
      <c r="A550" s="10"/>
      <c r="B550" s="10"/>
      <c r="C550" s="10"/>
      <c r="D550" s="10"/>
      <c r="E550" s="10"/>
      <c r="F550" s="10"/>
      <c r="G550" s="10"/>
      <c r="H550" s="10"/>
      <c r="I550" s="10"/>
      <c r="J550" s="10"/>
      <c r="K550" s="10"/>
      <c r="L550" s="10"/>
      <c r="M550" s="10"/>
      <c r="N550" s="10"/>
      <c r="O550" s="10"/>
      <c r="P550" s="10"/>
      <c r="Q550" s="10"/>
      <c r="R550" s="10"/>
      <c r="S550" s="10"/>
      <c r="T550" s="10"/>
      <c r="U550" s="10"/>
      <c r="V550" s="10"/>
      <c r="W550" s="10"/>
      <c r="X550" s="10"/>
      <c r="Y550" s="10"/>
      <c r="Z550" s="10"/>
      <c r="AA550" s="10"/>
    </row>
    <row r="551" spans="1:27" ht="12.75" customHeight="1" x14ac:dyDescent="0.15">
      <c r="A551" s="10"/>
      <c r="B551" s="10"/>
      <c r="C551" s="10"/>
      <c r="D551" s="10"/>
      <c r="E551" s="10"/>
      <c r="F551" s="10"/>
      <c r="G551" s="10"/>
      <c r="H551" s="10"/>
      <c r="I551" s="10"/>
      <c r="J551" s="10"/>
      <c r="K551" s="10"/>
      <c r="L551" s="10"/>
      <c r="M551" s="10"/>
      <c r="N551" s="10"/>
      <c r="O551" s="10"/>
      <c r="P551" s="10"/>
      <c r="Q551" s="10"/>
      <c r="R551" s="10"/>
      <c r="S551" s="10"/>
      <c r="T551" s="10"/>
      <c r="U551" s="10"/>
      <c r="V551" s="10"/>
      <c r="W551" s="10"/>
      <c r="X551" s="10"/>
      <c r="Y551" s="10"/>
      <c r="Z551" s="10"/>
      <c r="AA551" s="10"/>
    </row>
    <row r="552" spans="1:27" ht="12.75" customHeight="1" x14ac:dyDescent="0.15">
      <c r="A552" s="10"/>
      <c r="B552" s="10"/>
      <c r="C552" s="10"/>
      <c r="D552" s="10"/>
      <c r="E552" s="10"/>
      <c r="F552" s="10"/>
      <c r="G552" s="10"/>
      <c r="H552" s="10"/>
      <c r="I552" s="10"/>
      <c r="J552" s="10"/>
      <c r="K552" s="10"/>
      <c r="L552" s="10"/>
      <c r="M552" s="10"/>
      <c r="N552" s="10"/>
      <c r="O552" s="10"/>
      <c r="P552" s="10"/>
      <c r="Q552" s="10"/>
      <c r="R552" s="10"/>
      <c r="S552" s="10"/>
      <c r="T552" s="10"/>
      <c r="U552" s="10"/>
      <c r="V552" s="10"/>
      <c r="W552" s="10"/>
      <c r="X552" s="10"/>
      <c r="Y552" s="10"/>
      <c r="Z552" s="10"/>
      <c r="AA552" s="10"/>
    </row>
    <row r="553" spans="1:27" ht="12.75" customHeight="1" x14ac:dyDescent="0.15">
      <c r="A553" s="10"/>
      <c r="B553" s="10"/>
      <c r="C553" s="10"/>
      <c r="D553" s="10"/>
      <c r="E553" s="10"/>
      <c r="F553" s="10"/>
      <c r="G553" s="10"/>
      <c r="H553" s="10"/>
      <c r="I553" s="10"/>
      <c r="J553" s="10"/>
      <c r="K553" s="10"/>
      <c r="L553" s="10"/>
      <c r="M553" s="10"/>
      <c r="N553" s="10"/>
      <c r="O553" s="10"/>
      <c r="P553" s="10"/>
      <c r="Q553" s="10"/>
      <c r="R553" s="10"/>
      <c r="S553" s="10"/>
      <c r="T553" s="10"/>
      <c r="U553" s="10"/>
      <c r="V553" s="10"/>
      <c r="W553" s="10"/>
      <c r="X553" s="10"/>
      <c r="Y553" s="10"/>
      <c r="Z553" s="10"/>
      <c r="AA553" s="10"/>
    </row>
    <row r="554" spans="1:27" ht="12.75" customHeight="1" x14ac:dyDescent="0.15">
      <c r="A554" s="10"/>
      <c r="B554" s="10"/>
      <c r="C554" s="10"/>
      <c r="D554" s="10"/>
      <c r="E554" s="10"/>
      <c r="F554" s="10"/>
      <c r="G554" s="10"/>
      <c r="H554" s="10"/>
      <c r="I554" s="10"/>
      <c r="J554" s="10"/>
      <c r="K554" s="10"/>
      <c r="L554" s="10"/>
      <c r="M554" s="10"/>
      <c r="N554" s="10"/>
      <c r="O554" s="10"/>
      <c r="P554" s="10"/>
      <c r="Q554" s="10"/>
      <c r="R554" s="10"/>
      <c r="S554" s="10"/>
      <c r="T554" s="10"/>
      <c r="U554" s="10"/>
      <c r="V554" s="10"/>
      <c r="W554" s="10"/>
      <c r="X554" s="10"/>
      <c r="Y554" s="10"/>
      <c r="Z554" s="10"/>
      <c r="AA554" s="10"/>
    </row>
    <row r="555" spans="1:27" ht="12.75" customHeight="1" x14ac:dyDescent="0.15">
      <c r="A555" s="10"/>
      <c r="B555" s="10"/>
      <c r="C555" s="10"/>
      <c r="D555" s="10"/>
      <c r="E555" s="10"/>
      <c r="F555" s="10"/>
      <c r="G555" s="10"/>
      <c r="H555" s="10"/>
      <c r="I555" s="10"/>
      <c r="J555" s="10"/>
      <c r="K555" s="10"/>
      <c r="L555" s="10"/>
      <c r="M555" s="10"/>
      <c r="N555" s="10"/>
      <c r="O555" s="10"/>
      <c r="P555" s="10"/>
      <c r="Q555" s="10"/>
      <c r="R555" s="10"/>
      <c r="S555" s="10"/>
      <c r="T555" s="10"/>
      <c r="U555" s="10"/>
      <c r="V555" s="10"/>
      <c r="W555" s="10"/>
      <c r="X555" s="10"/>
      <c r="Y555" s="10"/>
      <c r="Z555" s="10"/>
      <c r="AA555" s="10"/>
    </row>
    <row r="556" spans="1:27" ht="12.75" customHeight="1" x14ac:dyDescent="0.15">
      <c r="A556" s="10"/>
      <c r="B556" s="10"/>
      <c r="C556" s="10"/>
      <c r="D556" s="10"/>
      <c r="E556" s="10"/>
      <c r="F556" s="10"/>
      <c r="G556" s="10"/>
      <c r="H556" s="10"/>
      <c r="I556" s="10"/>
      <c r="J556" s="10"/>
      <c r="K556" s="10"/>
      <c r="L556" s="10"/>
      <c r="M556" s="10"/>
      <c r="N556" s="10"/>
      <c r="O556" s="10"/>
      <c r="P556" s="10"/>
      <c r="Q556" s="10"/>
      <c r="R556" s="10"/>
      <c r="S556" s="10"/>
      <c r="T556" s="10"/>
      <c r="U556" s="10"/>
      <c r="V556" s="10"/>
      <c r="W556" s="10"/>
      <c r="X556" s="10"/>
      <c r="Y556" s="10"/>
      <c r="Z556" s="10"/>
      <c r="AA556" s="10"/>
    </row>
    <row r="557" spans="1:27" ht="12.75" customHeight="1" x14ac:dyDescent="0.15">
      <c r="A557" s="10"/>
      <c r="B557" s="10"/>
      <c r="C557" s="10"/>
      <c r="D557" s="10"/>
      <c r="E557" s="10"/>
      <c r="F557" s="10"/>
      <c r="G557" s="10"/>
      <c r="H557" s="10"/>
      <c r="I557" s="10"/>
      <c r="J557" s="10"/>
      <c r="K557" s="10"/>
      <c r="L557" s="10"/>
      <c r="M557" s="10"/>
      <c r="N557" s="10"/>
      <c r="O557" s="10"/>
      <c r="P557" s="10"/>
      <c r="Q557" s="10"/>
      <c r="R557" s="10"/>
      <c r="S557" s="10"/>
      <c r="T557" s="10"/>
      <c r="U557" s="10"/>
      <c r="V557" s="10"/>
      <c r="W557" s="10"/>
      <c r="X557" s="10"/>
      <c r="Y557" s="10"/>
      <c r="Z557" s="10"/>
      <c r="AA557" s="10"/>
    </row>
    <row r="558" spans="1:27" ht="12.75" customHeight="1" x14ac:dyDescent="0.15">
      <c r="A558" s="10"/>
      <c r="B558" s="10"/>
      <c r="C558" s="10"/>
      <c r="D558" s="10"/>
      <c r="E558" s="10"/>
      <c r="F558" s="10"/>
      <c r="G558" s="10"/>
      <c r="H558" s="10"/>
      <c r="I558" s="10"/>
      <c r="J558" s="10"/>
      <c r="K558" s="10"/>
      <c r="L558" s="10"/>
      <c r="M558" s="10"/>
      <c r="N558" s="10"/>
      <c r="O558" s="10"/>
      <c r="P558" s="10"/>
      <c r="Q558" s="10"/>
      <c r="R558" s="10"/>
      <c r="S558" s="10"/>
      <c r="T558" s="10"/>
      <c r="U558" s="10"/>
      <c r="V558" s="10"/>
      <c r="W558" s="10"/>
      <c r="X558" s="10"/>
      <c r="Y558" s="10"/>
      <c r="Z558" s="10"/>
      <c r="AA558" s="10"/>
    </row>
    <row r="559" spans="1:27" ht="12.75" customHeight="1" x14ac:dyDescent="0.15">
      <c r="A559" s="10"/>
      <c r="B559" s="10"/>
      <c r="C559" s="10"/>
      <c r="D559" s="10"/>
      <c r="E559" s="10"/>
      <c r="F559" s="10"/>
      <c r="G559" s="10"/>
      <c r="H559" s="10"/>
      <c r="I559" s="10"/>
      <c r="J559" s="10"/>
      <c r="K559" s="10"/>
      <c r="L559" s="10"/>
      <c r="M559" s="10"/>
      <c r="N559" s="10"/>
      <c r="O559" s="10"/>
      <c r="P559" s="10"/>
      <c r="Q559" s="10"/>
      <c r="R559" s="10"/>
      <c r="S559" s="10"/>
      <c r="T559" s="10"/>
      <c r="U559" s="10"/>
      <c r="V559" s="10"/>
      <c r="W559" s="10"/>
      <c r="X559" s="10"/>
      <c r="Y559" s="10"/>
      <c r="Z559" s="10"/>
      <c r="AA559" s="10"/>
    </row>
    <row r="560" spans="1:27" ht="12.75" customHeight="1" x14ac:dyDescent="0.15">
      <c r="A560" s="10"/>
      <c r="B560" s="10"/>
      <c r="C560" s="10"/>
      <c r="D560" s="10"/>
      <c r="E560" s="10"/>
      <c r="F560" s="10"/>
      <c r="G560" s="10"/>
      <c r="H560" s="10"/>
      <c r="I560" s="10"/>
      <c r="J560" s="10"/>
      <c r="K560" s="10"/>
      <c r="L560" s="10"/>
      <c r="M560" s="10"/>
      <c r="N560" s="10"/>
      <c r="O560" s="10"/>
      <c r="P560" s="10"/>
      <c r="Q560" s="10"/>
      <c r="R560" s="10"/>
      <c r="S560" s="10"/>
      <c r="T560" s="10"/>
      <c r="U560" s="10"/>
      <c r="V560" s="10"/>
      <c r="W560" s="10"/>
      <c r="X560" s="10"/>
      <c r="Y560" s="10"/>
      <c r="Z560" s="10"/>
      <c r="AA560" s="10"/>
    </row>
    <row r="561" spans="1:27" ht="12.75" customHeight="1" x14ac:dyDescent="0.15">
      <c r="A561" s="10"/>
      <c r="B561" s="10"/>
      <c r="C561" s="10"/>
      <c r="D561" s="10"/>
      <c r="E561" s="10"/>
      <c r="F561" s="10"/>
      <c r="G561" s="10"/>
      <c r="H561" s="10"/>
      <c r="I561" s="10"/>
      <c r="J561" s="10"/>
      <c r="K561" s="10"/>
      <c r="L561" s="10"/>
      <c r="M561" s="10"/>
      <c r="N561" s="10"/>
      <c r="O561" s="10"/>
      <c r="P561" s="10"/>
      <c r="Q561" s="10"/>
      <c r="R561" s="10"/>
      <c r="S561" s="10"/>
      <c r="T561" s="10"/>
      <c r="U561" s="10"/>
      <c r="V561" s="10"/>
      <c r="W561" s="10"/>
      <c r="X561" s="10"/>
      <c r="Y561" s="10"/>
      <c r="Z561" s="10"/>
      <c r="AA561" s="10"/>
    </row>
    <row r="562" spans="1:27" ht="12.75" customHeight="1" x14ac:dyDescent="0.15">
      <c r="A562" s="10"/>
      <c r="B562" s="10"/>
      <c r="C562" s="10"/>
      <c r="D562" s="10"/>
      <c r="E562" s="10"/>
      <c r="F562" s="10"/>
      <c r="G562" s="10"/>
      <c r="H562" s="10"/>
      <c r="I562" s="10"/>
      <c r="J562" s="10"/>
      <c r="K562" s="10"/>
      <c r="L562" s="10"/>
      <c r="M562" s="10"/>
      <c r="N562" s="10"/>
      <c r="O562" s="10"/>
      <c r="P562" s="10"/>
      <c r="Q562" s="10"/>
      <c r="R562" s="10"/>
      <c r="S562" s="10"/>
      <c r="T562" s="10"/>
      <c r="U562" s="10"/>
      <c r="V562" s="10"/>
      <c r="W562" s="10"/>
      <c r="X562" s="10"/>
      <c r="Y562" s="10"/>
      <c r="Z562" s="10"/>
      <c r="AA562" s="10"/>
    </row>
    <row r="563" spans="1:27" ht="12.75" customHeight="1" x14ac:dyDescent="0.15">
      <c r="A563" s="10"/>
      <c r="B563" s="10"/>
      <c r="C563" s="10"/>
      <c r="D563" s="10"/>
      <c r="E563" s="10"/>
      <c r="F563" s="10"/>
      <c r="G563" s="10"/>
      <c r="H563" s="10"/>
      <c r="I563" s="10"/>
      <c r="J563" s="10"/>
      <c r="K563" s="10"/>
      <c r="L563" s="10"/>
      <c r="M563" s="10"/>
      <c r="N563" s="10"/>
      <c r="O563" s="10"/>
      <c r="P563" s="10"/>
      <c r="Q563" s="10"/>
      <c r="R563" s="10"/>
      <c r="S563" s="10"/>
      <c r="T563" s="10"/>
      <c r="U563" s="10"/>
      <c r="V563" s="10"/>
      <c r="W563" s="10"/>
      <c r="X563" s="10"/>
      <c r="Y563" s="10"/>
      <c r="Z563" s="10"/>
      <c r="AA563" s="10"/>
    </row>
    <row r="564" spans="1:27" ht="12.75" customHeight="1" x14ac:dyDescent="0.15">
      <c r="A564" s="10"/>
      <c r="B564" s="10"/>
      <c r="C564" s="10"/>
      <c r="D564" s="10"/>
      <c r="E564" s="10"/>
      <c r="F564" s="10"/>
      <c r="G564" s="10"/>
      <c r="H564" s="10"/>
      <c r="I564" s="10"/>
      <c r="J564" s="10"/>
      <c r="K564" s="10"/>
      <c r="L564" s="10"/>
      <c r="M564" s="10"/>
      <c r="N564" s="10"/>
      <c r="O564" s="10"/>
      <c r="P564" s="10"/>
      <c r="Q564" s="10"/>
      <c r="R564" s="10"/>
      <c r="S564" s="10"/>
      <c r="T564" s="10"/>
      <c r="U564" s="10"/>
      <c r="V564" s="10"/>
      <c r="W564" s="10"/>
      <c r="X564" s="10"/>
      <c r="Y564" s="10"/>
      <c r="Z564" s="10"/>
      <c r="AA564" s="10"/>
    </row>
    <row r="565" spans="1:27" ht="12.75" customHeight="1" x14ac:dyDescent="0.15">
      <c r="A565" s="10"/>
      <c r="B565" s="10"/>
      <c r="C565" s="10"/>
      <c r="D565" s="10"/>
      <c r="E565" s="10"/>
      <c r="F565" s="10"/>
      <c r="G565" s="10"/>
      <c r="H565" s="10"/>
      <c r="I565" s="10"/>
      <c r="J565" s="10"/>
      <c r="K565" s="10"/>
      <c r="L565" s="10"/>
      <c r="M565" s="10"/>
      <c r="N565" s="10"/>
      <c r="O565" s="10"/>
      <c r="P565" s="10"/>
      <c r="Q565" s="10"/>
      <c r="R565" s="10"/>
      <c r="S565" s="10"/>
      <c r="T565" s="10"/>
      <c r="U565" s="10"/>
      <c r="V565" s="10"/>
      <c r="W565" s="10"/>
      <c r="X565" s="10"/>
      <c r="Y565" s="10"/>
      <c r="Z565" s="10"/>
      <c r="AA565" s="10"/>
    </row>
    <row r="566" spans="1:27" ht="12.75" customHeight="1" x14ac:dyDescent="0.15">
      <c r="A566" s="10"/>
      <c r="B566" s="10"/>
      <c r="C566" s="10"/>
      <c r="D566" s="10"/>
      <c r="E566" s="10"/>
      <c r="F566" s="10"/>
      <c r="G566" s="10"/>
      <c r="H566" s="10"/>
      <c r="I566" s="10"/>
      <c r="J566" s="10"/>
      <c r="K566" s="10"/>
      <c r="L566" s="10"/>
      <c r="M566" s="10"/>
      <c r="N566" s="10"/>
      <c r="O566" s="10"/>
      <c r="P566" s="10"/>
      <c r="Q566" s="10"/>
      <c r="R566" s="10"/>
      <c r="S566" s="10"/>
      <c r="T566" s="10"/>
      <c r="U566" s="10"/>
      <c r="V566" s="10"/>
      <c r="W566" s="10"/>
      <c r="X566" s="10"/>
      <c r="Y566" s="10"/>
      <c r="Z566" s="10"/>
      <c r="AA566" s="10"/>
    </row>
    <row r="567" spans="1:27" ht="12.75" customHeight="1" x14ac:dyDescent="0.15">
      <c r="A567" s="10"/>
      <c r="B567" s="10"/>
      <c r="C567" s="10"/>
      <c r="D567" s="10"/>
      <c r="E567" s="10"/>
      <c r="F567" s="10"/>
      <c r="G567" s="10"/>
      <c r="H567" s="10"/>
      <c r="I567" s="10"/>
      <c r="J567" s="10"/>
      <c r="K567" s="10"/>
      <c r="L567" s="10"/>
      <c r="M567" s="10"/>
      <c r="N567" s="10"/>
      <c r="O567" s="10"/>
      <c r="P567" s="10"/>
      <c r="Q567" s="10"/>
      <c r="R567" s="10"/>
      <c r="S567" s="10"/>
      <c r="T567" s="10"/>
      <c r="U567" s="10"/>
      <c r="V567" s="10"/>
      <c r="W567" s="10"/>
      <c r="X567" s="10"/>
      <c r="Y567" s="10"/>
      <c r="Z567" s="10"/>
      <c r="AA567" s="10"/>
    </row>
    <row r="568" spans="1:27" ht="12.75" customHeight="1" x14ac:dyDescent="0.15">
      <c r="A568" s="10"/>
      <c r="B568" s="10"/>
      <c r="C568" s="10"/>
      <c r="D568" s="10"/>
      <c r="E568" s="10"/>
      <c r="F568" s="10"/>
      <c r="G568" s="10"/>
      <c r="H568" s="10"/>
      <c r="I568" s="10"/>
      <c r="J568" s="10"/>
      <c r="K568" s="10"/>
      <c r="L568" s="10"/>
      <c r="M568" s="10"/>
      <c r="N568" s="10"/>
      <c r="O568" s="10"/>
      <c r="P568" s="10"/>
      <c r="Q568" s="10"/>
      <c r="R568" s="10"/>
      <c r="S568" s="10"/>
      <c r="T568" s="10"/>
      <c r="U568" s="10"/>
      <c r="V568" s="10"/>
      <c r="W568" s="10"/>
      <c r="X568" s="10"/>
      <c r="Y568" s="10"/>
      <c r="Z568" s="10"/>
      <c r="AA568" s="10"/>
    </row>
    <row r="569" spans="1:27" ht="12.75" customHeight="1" x14ac:dyDescent="0.15">
      <c r="A569" s="10"/>
      <c r="B569" s="10"/>
      <c r="C569" s="10"/>
      <c r="D569" s="10"/>
      <c r="E569" s="10"/>
      <c r="F569" s="10"/>
      <c r="G569" s="10"/>
      <c r="H569" s="10"/>
      <c r="I569" s="10"/>
      <c r="J569" s="10"/>
      <c r="K569" s="10"/>
      <c r="L569" s="10"/>
      <c r="M569" s="10"/>
      <c r="N569" s="10"/>
      <c r="O569" s="10"/>
      <c r="P569" s="10"/>
      <c r="Q569" s="10"/>
      <c r="R569" s="10"/>
      <c r="S569" s="10"/>
      <c r="T569" s="10"/>
      <c r="U569" s="10"/>
      <c r="V569" s="10"/>
      <c r="W569" s="10"/>
      <c r="X569" s="10"/>
      <c r="Y569" s="10"/>
      <c r="Z569" s="10"/>
      <c r="AA569" s="10"/>
    </row>
    <row r="570" spans="1:27" ht="12.75" customHeight="1" x14ac:dyDescent="0.15">
      <c r="A570" s="10"/>
      <c r="B570" s="10"/>
      <c r="C570" s="10"/>
      <c r="D570" s="10"/>
      <c r="E570" s="10"/>
      <c r="F570" s="10"/>
      <c r="G570" s="10"/>
      <c r="H570" s="10"/>
      <c r="I570" s="10"/>
      <c r="J570" s="10"/>
      <c r="K570" s="10"/>
      <c r="L570" s="10"/>
      <c r="M570" s="10"/>
      <c r="N570" s="10"/>
      <c r="O570" s="10"/>
      <c r="P570" s="10"/>
      <c r="Q570" s="10"/>
      <c r="R570" s="10"/>
      <c r="S570" s="10"/>
      <c r="T570" s="10"/>
      <c r="U570" s="10"/>
      <c r="V570" s="10"/>
      <c r="W570" s="10"/>
      <c r="X570" s="10"/>
      <c r="Y570" s="10"/>
      <c r="Z570" s="10"/>
      <c r="AA570" s="10"/>
    </row>
    <row r="571" spans="1:27" ht="12.75" customHeight="1" x14ac:dyDescent="0.15">
      <c r="A571" s="10"/>
      <c r="B571" s="10"/>
      <c r="C571" s="10"/>
      <c r="D571" s="10"/>
      <c r="E571" s="10"/>
      <c r="F571" s="10"/>
      <c r="G571" s="10"/>
      <c r="H571" s="10"/>
      <c r="I571" s="10"/>
      <c r="J571" s="10"/>
      <c r="K571" s="10"/>
      <c r="L571" s="10"/>
      <c r="M571" s="10"/>
      <c r="N571" s="10"/>
      <c r="O571" s="10"/>
      <c r="P571" s="10"/>
      <c r="Q571" s="10"/>
      <c r="R571" s="10"/>
      <c r="S571" s="10"/>
      <c r="T571" s="10"/>
      <c r="U571" s="10"/>
      <c r="V571" s="10"/>
      <c r="W571" s="10"/>
      <c r="X571" s="10"/>
      <c r="Y571" s="10"/>
      <c r="Z571" s="10"/>
      <c r="AA571" s="10"/>
    </row>
    <row r="572" spans="1:27" ht="12.75" customHeight="1" x14ac:dyDescent="0.15">
      <c r="A572" s="10"/>
      <c r="B572" s="10"/>
      <c r="C572" s="10"/>
      <c r="D572" s="10"/>
      <c r="E572" s="10"/>
      <c r="F572" s="10"/>
      <c r="G572" s="10"/>
      <c r="H572" s="10"/>
      <c r="I572" s="10"/>
      <c r="J572" s="10"/>
      <c r="K572" s="10"/>
      <c r="L572" s="10"/>
      <c r="M572" s="10"/>
      <c r="N572" s="10"/>
      <c r="O572" s="10"/>
      <c r="P572" s="10"/>
      <c r="Q572" s="10"/>
      <c r="R572" s="10"/>
      <c r="S572" s="10"/>
      <c r="T572" s="10"/>
      <c r="U572" s="10"/>
      <c r="V572" s="10"/>
      <c r="W572" s="10"/>
      <c r="X572" s="10"/>
      <c r="Y572" s="10"/>
      <c r="Z572" s="10"/>
      <c r="AA572" s="10"/>
    </row>
    <row r="573" spans="1:27" ht="12.75" customHeight="1" x14ac:dyDescent="0.15">
      <c r="A573" s="10"/>
      <c r="B573" s="10"/>
      <c r="C573" s="10"/>
      <c r="D573" s="10"/>
      <c r="E573" s="10"/>
      <c r="F573" s="10"/>
      <c r="G573" s="10"/>
      <c r="H573" s="10"/>
      <c r="I573" s="10"/>
      <c r="J573" s="10"/>
      <c r="K573" s="10"/>
      <c r="L573" s="10"/>
      <c r="M573" s="10"/>
      <c r="N573" s="10"/>
      <c r="O573" s="10"/>
      <c r="P573" s="10"/>
      <c r="Q573" s="10"/>
      <c r="R573" s="10"/>
      <c r="S573" s="10"/>
      <c r="T573" s="10"/>
      <c r="U573" s="10"/>
      <c r="V573" s="10"/>
      <c r="W573" s="10"/>
      <c r="X573" s="10"/>
      <c r="Y573" s="10"/>
      <c r="Z573" s="10"/>
      <c r="AA573" s="10"/>
    </row>
    <row r="574" spans="1:27" ht="12.75" customHeight="1" x14ac:dyDescent="0.15">
      <c r="A574" s="10"/>
      <c r="B574" s="10"/>
      <c r="C574" s="10"/>
      <c r="D574" s="10"/>
      <c r="E574" s="10"/>
      <c r="F574" s="10"/>
      <c r="G574" s="10"/>
      <c r="H574" s="10"/>
      <c r="I574" s="10"/>
      <c r="J574" s="10"/>
      <c r="K574" s="10"/>
      <c r="L574" s="10"/>
      <c r="M574" s="10"/>
      <c r="N574" s="10"/>
      <c r="O574" s="10"/>
      <c r="P574" s="10"/>
      <c r="Q574" s="10"/>
      <c r="R574" s="10"/>
      <c r="S574" s="10"/>
      <c r="T574" s="10"/>
      <c r="U574" s="10"/>
      <c r="V574" s="10"/>
      <c r="W574" s="10"/>
      <c r="X574" s="10"/>
      <c r="Y574" s="10"/>
      <c r="Z574" s="10"/>
      <c r="AA574" s="10"/>
    </row>
    <row r="575" spans="1:27" ht="12.75" customHeight="1" x14ac:dyDescent="0.15">
      <c r="A575" s="10"/>
      <c r="B575" s="10"/>
      <c r="C575" s="10"/>
      <c r="D575" s="10"/>
      <c r="E575" s="10"/>
      <c r="F575" s="10"/>
      <c r="G575" s="10"/>
      <c r="H575" s="10"/>
      <c r="I575" s="10"/>
      <c r="J575" s="10"/>
      <c r="K575" s="10"/>
      <c r="L575" s="10"/>
      <c r="M575" s="10"/>
      <c r="N575" s="10"/>
      <c r="O575" s="10"/>
      <c r="P575" s="10"/>
      <c r="Q575" s="10"/>
      <c r="R575" s="10"/>
      <c r="S575" s="10"/>
      <c r="T575" s="10"/>
      <c r="U575" s="10"/>
      <c r="V575" s="10"/>
      <c r="W575" s="10"/>
      <c r="X575" s="10"/>
      <c r="Y575" s="10"/>
      <c r="Z575" s="10"/>
      <c r="AA575" s="10"/>
    </row>
    <row r="576" spans="1:27" ht="12.75" customHeight="1" x14ac:dyDescent="0.15">
      <c r="A576" s="10"/>
      <c r="B576" s="10"/>
      <c r="C576" s="10"/>
      <c r="D576" s="10"/>
      <c r="E576" s="10"/>
      <c r="F576" s="10"/>
      <c r="G576" s="10"/>
      <c r="H576" s="10"/>
      <c r="I576" s="10"/>
      <c r="J576" s="10"/>
      <c r="K576" s="10"/>
      <c r="L576" s="10"/>
      <c r="M576" s="10"/>
      <c r="N576" s="10"/>
      <c r="O576" s="10"/>
      <c r="P576" s="10"/>
      <c r="Q576" s="10"/>
      <c r="R576" s="10"/>
      <c r="S576" s="10"/>
      <c r="T576" s="10"/>
      <c r="U576" s="10"/>
      <c r="V576" s="10"/>
      <c r="W576" s="10"/>
      <c r="X576" s="10"/>
      <c r="Y576" s="10"/>
      <c r="Z576" s="10"/>
      <c r="AA576" s="10"/>
    </row>
    <row r="577" spans="1:27" ht="12.75" customHeight="1" x14ac:dyDescent="0.15">
      <c r="A577" s="10"/>
      <c r="B577" s="10"/>
      <c r="C577" s="10"/>
      <c r="D577" s="10"/>
      <c r="E577" s="10"/>
      <c r="F577" s="10"/>
      <c r="G577" s="10"/>
      <c r="H577" s="10"/>
      <c r="I577" s="10"/>
      <c r="J577" s="10"/>
      <c r="K577" s="10"/>
      <c r="L577" s="10"/>
      <c r="M577" s="10"/>
      <c r="N577" s="10"/>
      <c r="O577" s="10"/>
      <c r="P577" s="10"/>
      <c r="Q577" s="10"/>
      <c r="R577" s="10"/>
      <c r="S577" s="10"/>
      <c r="T577" s="10"/>
      <c r="U577" s="10"/>
      <c r="V577" s="10"/>
      <c r="W577" s="10"/>
      <c r="X577" s="10"/>
      <c r="Y577" s="10"/>
      <c r="Z577" s="10"/>
      <c r="AA577" s="10"/>
    </row>
    <row r="578" spans="1:27" ht="12.75" customHeight="1" x14ac:dyDescent="0.15">
      <c r="A578" s="10"/>
      <c r="B578" s="10"/>
      <c r="C578" s="10"/>
      <c r="D578" s="10"/>
      <c r="E578" s="10"/>
      <c r="F578" s="10"/>
      <c r="G578" s="10"/>
      <c r="H578" s="10"/>
      <c r="I578" s="10"/>
      <c r="J578" s="10"/>
      <c r="K578" s="10"/>
      <c r="L578" s="10"/>
      <c r="M578" s="10"/>
      <c r="N578" s="10"/>
      <c r="O578" s="10"/>
      <c r="P578" s="10"/>
      <c r="Q578" s="10"/>
      <c r="R578" s="10"/>
      <c r="S578" s="10"/>
      <c r="T578" s="10"/>
      <c r="U578" s="10"/>
      <c r="V578" s="10"/>
      <c r="W578" s="10"/>
      <c r="X578" s="10"/>
      <c r="Y578" s="10"/>
      <c r="Z578" s="10"/>
      <c r="AA578" s="10"/>
    </row>
    <row r="579" spans="1:27" ht="12.75" customHeight="1" x14ac:dyDescent="0.15">
      <c r="A579" s="10"/>
      <c r="B579" s="10"/>
      <c r="C579" s="10"/>
      <c r="D579" s="10"/>
      <c r="E579" s="10"/>
      <c r="F579" s="10"/>
      <c r="G579" s="10"/>
      <c r="H579" s="10"/>
      <c r="I579" s="10"/>
      <c r="J579" s="10"/>
      <c r="K579" s="10"/>
      <c r="L579" s="10"/>
      <c r="M579" s="10"/>
      <c r="N579" s="10"/>
      <c r="O579" s="10"/>
      <c r="P579" s="10"/>
      <c r="Q579" s="10"/>
      <c r="R579" s="10"/>
      <c r="S579" s="10"/>
      <c r="T579" s="10"/>
      <c r="U579" s="10"/>
      <c r="V579" s="10"/>
      <c r="W579" s="10"/>
      <c r="X579" s="10"/>
      <c r="Y579" s="10"/>
      <c r="Z579" s="10"/>
      <c r="AA579" s="10"/>
    </row>
    <row r="580" spans="1:27" ht="12.75" customHeight="1" x14ac:dyDescent="0.15">
      <c r="A580" s="10"/>
      <c r="B580" s="10"/>
      <c r="C580" s="10"/>
      <c r="D580" s="10"/>
      <c r="E580" s="10"/>
      <c r="F580" s="10"/>
      <c r="G580" s="10"/>
      <c r="H580" s="10"/>
      <c r="I580" s="10"/>
      <c r="J580" s="10"/>
      <c r="K580" s="10"/>
      <c r="L580" s="10"/>
      <c r="M580" s="10"/>
      <c r="N580" s="10"/>
      <c r="O580" s="10"/>
      <c r="P580" s="10"/>
      <c r="Q580" s="10"/>
      <c r="R580" s="10"/>
      <c r="S580" s="10"/>
      <c r="T580" s="10"/>
      <c r="U580" s="10"/>
      <c r="V580" s="10"/>
      <c r="W580" s="10"/>
      <c r="X580" s="10"/>
      <c r="Y580" s="10"/>
      <c r="Z580" s="10"/>
      <c r="AA580" s="10"/>
    </row>
    <row r="581" spans="1:27" ht="12.75" customHeight="1" x14ac:dyDescent="0.15">
      <c r="A581" s="10"/>
      <c r="B581" s="10"/>
      <c r="C581" s="10"/>
      <c r="D581" s="10"/>
      <c r="E581" s="10"/>
      <c r="F581" s="10"/>
      <c r="G581" s="10"/>
      <c r="H581" s="10"/>
      <c r="I581" s="10"/>
      <c r="J581" s="10"/>
      <c r="K581" s="10"/>
      <c r="L581" s="10"/>
      <c r="M581" s="10"/>
      <c r="N581" s="10"/>
      <c r="O581" s="10"/>
      <c r="P581" s="10"/>
      <c r="Q581" s="10"/>
      <c r="R581" s="10"/>
      <c r="S581" s="10"/>
      <c r="T581" s="10"/>
      <c r="U581" s="10"/>
      <c r="V581" s="10"/>
      <c r="W581" s="10"/>
      <c r="X581" s="10"/>
      <c r="Y581" s="10"/>
      <c r="Z581" s="10"/>
      <c r="AA581" s="10"/>
    </row>
    <row r="582" spans="1:27" ht="12.75" customHeight="1" x14ac:dyDescent="0.15">
      <c r="A582" s="10"/>
      <c r="B582" s="10"/>
      <c r="C582" s="10"/>
      <c r="D582" s="10"/>
      <c r="E582" s="10"/>
      <c r="F582" s="10"/>
      <c r="G582" s="10"/>
      <c r="H582" s="10"/>
      <c r="I582" s="10"/>
      <c r="J582" s="10"/>
      <c r="K582" s="10"/>
      <c r="L582" s="10"/>
      <c r="M582" s="10"/>
      <c r="N582" s="10"/>
      <c r="O582" s="10"/>
      <c r="P582" s="10"/>
      <c r="Q582" s="10"/>
      <c r="R582" s="10"/>
      <c r="S582" s="10"/>
      <c r="T582" s="10"/>
      <c r="U582" s="10"/>
      <c r="V582" s="10"/>
      <c r="W582" s="10"/>
      <c r="X582" s="10"/>
      <c r="Y582" s="10"/>
      <c r="Z582" s="10"/>
      <c r="AA582" s="10"/>
    </row>
    <row r="583" spans="1:27" ht="12.75" customHeight="1" x14ac:dyDescent="0.15">
      <c r="A583" s="10"/>
      <c r="B583" s="10"/>
      <c r="C583" s="10"/>
      <c r="D583" s="10"/>
      <c r="E583" s="10"/>
      <c r="F583" s="10"/>
      <c r="G583" s="10"/>
      <c r="H583" s="10"/>
      <c r="I583" s="10"/>
      <c r="J583" s="10"/>
      <c r="K583" s="10"/>
      <c r="L583" s="10"/>
      <c r="M583" s="10"/>
      <c r="N583" s="10"/>
      <c r="O583" s="10"/>
      <c r="P583" s="10"/>
      <c r="Q583" s="10"/>
      <c r="R583" s="10"/>
      <c r="S583" s="10"/>
      <c r="T583" s="10"/>
      <c r="U583" s="10"/>
      <c r="V583" s="10"/>
      <c r="W583" s="10"/>
      <c r="X583" s="10"/>
      <c r="Y583" s="10"/>
      <c r="Z583" s="10"/>
      <c r="AA583" s="10"/>
    </row>
    <row r="584" spans="1:27" ht="12.75" customHeight="1" x14ac:dyDescent="0.15">
      <c r="A584" s="10"/>
      <c r="B584" s="10"/>
      <c r="C584" s="10"/>
      <c r="D584" s="10"/>
      <c r="E584" s="10"/>
      <c r="F584" s="10"/>
      <c r="G584" s="10"/>
      <c r="H584" s="10"/>
      <c r="I584" s="10"/>
      <c r="J584" s="10"/>
      <c r="K584" s="10"/>
      <c r="L584" s="10"/>
      <c r="M584" s="10"/>
      <c r="N584" s="10"/>
      <c r="O584" s="10"/>
      <c r="P584" s="10"/>
      <c r="Q584" s="10"/>
      <c r="R584" s="10"/>
      <c r="S584" s="10"/>
      <c r="T584" s="10"/>
      <c r="U584" s="10"/>
      <c r="V584" s="10"/>
      <c r="W584" s="10"/>
      <c r="X584" s="10"/>
      <c r="Y584" s="10"/>
      <c r="Z584" s="10"/>
      <c r="AA584" s="10"/>
    </row>
    <row r="585" spans="1:27" ht="12.75" customHeight="1" x14ac:dyDescent="0.15">
      <c r="A585" s="10"/>
      <c r="B585" s="10"/>
      <c r="C585" s="10"/>
      <c r="D585" s="10"/>
      <c r="E585" s="10"/>
      <c r="F585" s="10"/>
      <c r="G585" s="10"/>
      <c r="H585" s="10"/>
      <c r="I585" s="10"/>
      <c r="J585" s="10"/>
      <c r="K585" s="10"/>
      <c r="L585" s="10"/>
      <c r="M585" s="10"/>
      <c r="N585" s="10"/>
      <c r="O585" s="10"/>
      <c r="P585" s="10"/>
      <c r="Q585" s="10"/>
      <c r="R585" s="10"/>
      <c r="S585" s="10"/>
      <c r="T585" s="10"/>
      <c r="U585" s="10"/>
      <c r="V585" s="10"/>
      <c r="W585" s="10"/>
      <c r="X585" s="10"/>
      <c r="Y585" s="10"/>
      <c r="Z585" s="10"/>
      <c r="AA585" s="10"/>
    </row>
    <row r="586" spans="1:27" ht="12.75" customHeight="1" x14ac:dyDescent="0.15">
      <c r="A586" s="10"/>
      <c r="B586" s="10"/>
      <c r="C586" s="10"/>
      <c r="D586" s="10"/>
      <c r="E586" s="10"/>
      <c r="F586" s="10"/>
      <c r="G586" s="10"/>
      <c r="H586" s="10"/>
      <c r="I586" s="10"/>
      <c r="J586" s="10"/>
      <c r="K586" s="10"/>
      <c r="L586" s="10"/>
      <c r="M586" s="10"/>
      <c r="N586" s="10"/>
      <c r="O586" s="10"/>
      <c r="P586" s="10"/>
      <c r="Q586" s="10"/>
      <c r="R586" s="10"/>
      <c r="S586" s="10"/>
      <c r="T586" s="10"/>
      <c r="U586" s="10"/>
      <c r="V586" s="10"/>
      <c r="W586" s="10"/>
      <c r="X586" s="10"/>
      <c r="Y586" s="10"/>
      <c r="Z586" s="10"/>
      <c r="AA586" s="10"/>
    </row>
    <row r="587" spans="1:27" ht="12.75" customHeight="1" x14ac:dyDescent="0.15">
      <c r="A587" s="10"/>
      <c r="B587" s="10"/>
      <c r="C587" s="10"/>
      <c r="D587" s="10"/>
      <c r="E587" s="10"/>
      <c r="F587" s="10"/>
      <c r="G587" s="10"/>
      <c r="H587" s="10"/>
      <c r="I587" s="10"/>
      <c r="J587" s="10"/>
      <c r="K587" s="10"/>
      <c r="L587" s="10"/>
      <c r="M587" s="10"/>
      <c r="N587" s="10"/>
      <c r="O587" s="10"/>
      <c r="P587" s="10"/>
      <c r="Q587" s="10"/>
      <c r="R587" s="10"/>
      <c r="S587" s="10"/>
      <c r="T587" s="10"/>
      <c r="U587" s="10"/>
      <c r="V587" s="10"/>
      <c r="W587" s="10"/>
      <c r="X587" s="10"/>
      <c r="Y587" s="10"/>
      <c r="Z587" s="10"/>
      <c r="AA587" s="10"/>
    </row>
    <row r="588" spans="1:27" ht="12.75" customHeight="1" x14ac:dyDescent="0.15">
      <c r="A588" s="10"/>
      <c r="B588" s="10"/>
      <c r="C588" s="10"/>
      <c r="D588" s="10"/>
      <c r="E588" s="10"/>
      <c r="F588" s="10"/>
      <c r="G588" s="10"/>
      <c r="H588" s="10"/>
      <c r="I588" s="10"/>
      <c r="J588" s="10"/>
      <c r="K588" s="10"/>
      <c r="L588" s="10"/>
      <c r="M588" s="10"/>
      <c r="N588" s="10"/>
      <c r="O588" s="10"/>
      <c r="P588" s="10"/>
      <c r="Q588" s="10"/>
      <c r="R588" s="10"/>
      <c r="S588" s="10"/>
      <c r="T588" s="10"/>
      <c r="U588" s="10"/>
      <c r="V588" s="10"/>
      <c r="W588" s="10"/>
      <c r="X588" s="10"/>
      <c r="Y588" s="10"/>
      <c r="Z588" s="10"/>
      <c r="AA588" s="10"/>
    </row>
    <row r="589" spans="1:27" ht="12.75" customHeight="1" x14ac:dyDescent="0.15">
      <c r="A589" s="10"/>
      <c r="B589" s="10"/>
      <c r="C589" s="10"/>
      <c r="D589" s="10"/>
      <c r="E589" s="10"/>
      <c r="F589" s="10"/>
      <c r="G589" s="10"/>
      <c r="H589" s="10"/>
      <c r="I589" s="10"/>
      <c r="J589" s="10"/>
      <c r="K589" s="10"/>
      <c r="L589" s="10"/>
      <c r="M589" s="10"/>
      <c r="N589" s="10"/>
      <c r="O589" s="10"/>
      <c r="P589" s="10"/>
      <c r="Q589" s="10"/>
      <c r="R589" s="10"/>
      <c r="S589" s="10"/>
      <c r="T589" s="10"/>
      <c r="U589" s="10"/>
      <c r="V589" s="10"/>
      <c r="W589" s="10"/>
      <c r="X589" s="10"/>
      <c r="Y589" s="10"/>
      <c r="Z589" s="10"/>
      <c r="AA589" s="10"/>
    </row>
    <row r="590" spans="1:27" ht="12.75" customHeight="1" x14ac:dyDescent="0.15">
      <c r="A590" s="10"/>
      <c r="B590" s="10"/>
      <c r="C590" s="10"/>
      <c r="D590" s="10"/>
      <c r="E590" s="10"/>
      <c r="F590" s="10"/>
      <c r="G590" s="10"/>
      <c r="H590" s="10"/>
      <c r="I590" s="10"/>
      <c r="J590" s="10"/>
      <c r="K590" s="10"/>
      <c r="L590" s="10"/>
      <c r="M590" s="10"/>
      <c r="N590" s="10"/>
      <c r="O590" s="10"/>
      <c r="P590" s="10"/>
      <c r="Q590" s="10"/>
      <c r="R590" s="10"/>
      <c r="S590" s="10"/>
      <c r="T590" s="10"/>
      <c r="U590" s="10"/>
      <c r="V590" s="10"/>
      <c r="W590" s="10"/>
      <c r="X590" s="10"/>
      <c r="Y590" s="10"/>
      <c r="Z590" s="10"/>
      <c r="AA590" s="10"/>
    </row>
    <row r="591" spans="1:27" ht="12.75" customHeight="1" x14ac:dyDescent="0.15">
      <c r="A591" s="10"/>
      <c r="B591" s="10"/>
      <c r="C591" s="10"/>
      <c r="D591" s="10"/>
      <c r="E591" s="10"/>
      <c r="F591" s="10"/>
      <c r="G591" s="10"/>
      <c r="H591" s="10"/>
      <c r="I591" s="10"/>
      <c r="J591" s="10"/>
      <c r="K591" s="10"/>
      <c r="L591" s="10"/>
      <c r="M591" s="10"/>
      <c r="N591" s="10"/>
      <c r="O591" s="10"/>
      <c r="P591" s="10"/>
      <c r="Q591" s="10"/>
      <c r="R591" s="10"/>
      <c r="S591" s="10"/>
      <c r="T591" s="10"/>
      <c r="U591" s="10"/>
      <c r="V591" s="10"/>
      <c r="W591" s="10"/>
      <c r="X591" s="10"/>
      <c r="Y591" s="10"/>
      <c r="Z591" s="10"/>
      <c r="AA591" s="10"/>
    </row>
    <row r="592" spans="1:27" ht="12.75" customHeight="1" x14ac:dyDescent="0.15">
      <c r="A592" s="10"/>
      <c r="B592" s="10"/>
      <c r="C592" s="10"/>
      <c r="D592" s="10"/>
      <c r="E592" s="10"/>
      <c r="F592" s="10"/>
      <c r="G592" s="10"/>
      <c r="H592" s="10"/>
      <c r="I592" s="10"/>
      <c r="J592" s="10"/>
      <c r="K592" s="10"/>
      <c r="L592" s="10"/>
      <c r="M592" s="10"/>
      <c r="N592" s="10"/>
      <c r="O592" s="10"/>
      <c r="P592" s="10"/>
      <c r="Q592" s="10"/>
      <c r="R592" s="10"/>
      <c r="S592" s="10"/>
      <c r="T592" s="10"/>
      <c r="U592" s="10"/>
      <c r="V592" s="10"/>
      <c r="W592" s="10"/>
      <c r="X592" s="10"/>
      <c r="Y592" s="10"/>
      <c r="Z592" s="10"/>
      <c r="AA592" s="10"/>
    </row>
    <row r="593" spans="1:27" ht="12.75" customHeight="1" x14ac:dyDescent="0.15">
      <c r="A593" s="10"/>
      <c r="B593" s="10"/>
      <c r="C593" s="10"/>
      <c r="D593" s="10"/>
      <c r="E593" s="10"/>
      <c r="F593" s="10"/>
      <c r="G593" s="10"/>
      <c r="H593" s="10"/>
      <c r="I593" s="10"/>
      <c r="J593" s="10"/>
      <c r="K593" s="10"/>
      <c r="L593" s="10"/>
      <c r="M593" s="10"/>
      <c r="N593" s="10"/>
      <c r="O593" s="10"/>
      <c r="P593" s="10"/>
      <c r="Q593" s="10"/>
      <c r="R593" s="10"/>
      <c r="S593" s="10"/>
      <c r="T593" s="10"/>
      <c r="U593" s="10"/>
      <c r="V593" s="10"/>
      <c r="W593" s="10"/>
      <c r="X593" s="10"/>
      <c r="Y593" s="10"/>
      <c r="Z593" s="10"/>
      <c r="AA593" s="10"/>
    </row>
    <row r="594" spans="1:27" ht="12.75" customHeight="1" x14ac:dyDescent="0.15">
      <c r="A594" s="10"/>
      <c r="B594" s="10"/>
      <c r="C594" s="10"/>
      <c r="D594" s="10"/>
      <c r="E594" s="10"/>
      <c r="F594" s="10"/>
      <c r="G594" s="10"/>
      <c r="H594" s="10"/>
      <c r="I594" s="10"/>
      <c r="J594" s="10"/>
      <c r="K594" s="10"/>
      <c r="L594" s="10"/>
      <c r="M594" s="10"/>
      <c r="N594" s="10"/>
      <c r="O594" s="10"/>
      <c r="P594" s="10"/>
      <c r="Q594" s="10"/>
      <c r="R594" s="10"/>
      <c r="S594" s="10"/>
      <c r="T594" s="10"/>
      <c r="U594" s="10"/>
      <c r="V594" s="10"/>
      <c r="W594" s="10"/>
      <c r="X594" s="10"/>
      <c r="Y594" s="10"/>
      <c r="Z594" s="10"/>
      <c r="AA594" s="10"/>
    </row>
    <row r="595" spans="1:27" ht="12.75" customHeight="1" x14ac:dyDescent="0.15">
      <c r="A595" s="10"/>
      <c r="B595" s="10"/>
      <c r="C595" s="10"/>
      <c r="D595" s="10"/>
      <c r="E595" s="10"/>
      <c r="F595" s="10"/>
      <c r="G595" s="10"/>
      <c r="H595" s="10"/>
      <c r="I595" s="10"/>
      <c r="J595" s="10"/>
      <c r="K595" s="10"/>
      <c r="L595" s="10"/>
      <c r="M595" s="10"/>
      <c r="N595" s="10"/>
      <c r="O595" s="10"/>
      <c r="P595" s="10"/>
      <c r="Q595" s="10"/>
      <c r="R595" s="10"/>
      <c r="S595" s="10"/>
      <c r="T595" s="10"/>
      <c r="U595" s="10"/>
      <c r="V595" s="10"/>
      <c r="W595" s="10"/>
      <c r="X595" s="10"/>
      <c r="Y595" s="10"/>
      <c r="Z595" s="10"/>
      <c r="AA595" s="10"/>
    </row>
    <row r="596" spans="1:27" ht="12.75" customHeight="1" x14ac:dyDescent="0.15">
      <c r="A596" s="10"/>
      <c r="B596" s="10"/>
      <c r="C596" s="10"/>
      <c r="D596" s="10"/>
      <c r="E596" s="10"/>
      <c r="F596" s="10"/>
      <c r="G596" s="10"/>
      <c r="H596" s="10"/>
      <c r="I596" s="10"/>
      <c r="J596" s="10"/>
      <c r="K596" s="10"/>
      <c r="L596" s="10"/>
      <c r="M596" s="10"/>
      <c r="N596" s="10"/>
      <c r="O596" s="10"/>
      <c r="P596" s="10"/>
      <c r="Q596" s="10"/>
      <c r="R596" s="10"/>
      <c r="S596" s="10"/>
      <c r="T596" s="10"/>
      <c r="U596" s="10"/>
      <c r="V596" s="10"/>
      <c r="W596" s="10"/>
      <c r="X596" s="10"/>
      <c r="Y596" s="10"/>
      <c r="Z596" s="10"/>
      <c r="AA596" s="10"/>
    </row>
    <row r="597" spans="1:27" ht="12.75" customHeight="1" x14ac:dyDescent="0.15">
      <c r="A597" s="10"/>
      <c r="B597" s="10"/>
      <c r="C597" s="10"/>
      <c r="D597" s="10"/>
      <c r="E597" s="10"/>
      <c r="F597" s="10"/>
      <c r="G597" s="10"/>
      <c r="H597" s="10"/>
      <c r="I597" s="10"/>
      <c r="J597" s="10"/>
      <c r="K597" s="10"/>
      <c r="L597" s="10"/>
      <c r="M597" s="10"/>
      <c r="N597" s="10"/>
      <c r="O597" s="10"/>
      <c r="P597" s="10"/>
      <c r="Q597" s="10"/>
      <c r="R597" s="10"/>
      <c r="S597" s="10"/>
      <c r="T597" s="10"/>
      <c r="U597" s="10"/>
      <c r="V597" s="10"/>
      <c r="W597" s="10"/>
      <c r="X597" s="10"/>
      <c r="Y597" s="10"/>
      <c r="Z597" s="10"/>
      <c r="AA597" s="10"/>
    </row>
    <row r="598" spans="1:27" ht="12.75" customHeight="1" x14ac:dyDescent="0.15">
      <c r="A598" s="10"/>
      <c r="B598" s="10"/>
      <c r="C598" s="10"/>
      <c r="D598" s="10"/>
      <c r="E598" s="10"/>
      <c r="F598" s="10"/>
      <c r="G598" s="10"/>
      <c r="H598" s="10"/>
      <c r="I598" s="10"/>
      <c r="J598" s="10"/>
      <c r="K598" s="10"/>
      <c r="L598" s="10"/>
      <c r="M598" s="10"/>
      <c r="N598" s="10"/>
      <c r="O598" s="10"/>
      <c r="P598" s="10"/>
      <c r="Q598" s="10"/>
      <c r="R598" s="10"/>
      <c r="S598" s="10"/>
      <c r="T598" s="10"/>
      <c r="U598" s="10"/>
      <c r="V598" s="10"/>
      <c r="W598" s="10"/>
      <c r="X598" s="10"/>
      <c r="Y598" s="10"/>
      <c r="Z598" s="10"/>
      <c r="AA598" s="10"/>
    </row>
    <row r="599" spans="1:27" ht="12.75" customHeight="1" x14ac:dyDescent="0.15">
      <c r="A599" s="10"/>
      <c r="B599" s="10"/>
      <c r="C599" s="10"/>
      <c r="D599" s="10"/>
      <c r="E599" s="10"/>
      <c r="F599" s="10"/>
      <c r="G599" s="10"/>
      <c r="H599" s="10"/>
      <c r="I599" s="10"/>
      <c r="J599" s="10"/>
      <c r="K599" s="10"/>
      <c r="L599" s="10"/>
      <c r="M599" s="10"/>
      <c r="N599" s="10"/>
      <c r="O599" s="10"/>
      <c r="P599" s="10"/>
      <c r="Q599" s="10"/>
      <c r="R599" s="10"/>
      <c r="S599" s="10"/>
      <c r="T599" s="10"/>
      <c r="U599" s="10"/>
      <c r="V599" s="10"/>
      <c r="W599" s="10"/>
      <c r="X599" s="10"/>
      <c r="Y599" s="10"/>
      <c r="Z599" s="10"/>
      <c r="AA599" s="10"/>
    </row>
    <row r="600" spans="1:27" ht="12.75" customHeight="1" x14ac:dyDescent="0.15">
      <c r="A600" s="10"/>
      <c r="B600" s="10"/>
      <c r="C600" s="10"/>
      <c r="D600" s="10"/>
      <c r="E600" s="10"/>
      <c r="F600" s="10"/>
      <c r="G600" s="10"/>
      <c r="H600" s="10"/>
      <c r="I600" s="10"/>
      <c r="J600" s="10"/>
      <c r="K600" s="10"/>
      <c r="L600" s="10"/>
      <c r="M600" s="10"/>
      <c r="N600" s="10"/>
      <c r="O600" s="10"/>
      <c r="P600" s="10"/>
      <c r="Q600" s="10"/>
      <c r="R600" s="10"/>
      <c r="S600" s="10"/>
      <c r="T600" s="10"/>
      <c r="U600" s="10"/>
      <c r="V600" s="10"/>
      <c r="W600" s="10"/>
      <c r="X600" s="10"/>
      <c r="Y600" s="10"/>
      <c r="Z600" s="10"/>
      <c r="AA600" s="10"/>
    </row>
    <row r="601" spans="1:27" ht="12.75" customHeight="1" x14ac:dyDescent="0.15">
      <c r="A601" s="10"/>
      <c r="B601" s="10"/>
      <c r="C601" s="10"/>
      <c r="D601" s="10"/>
      <c r="E601" s="10"/>
      <c r="F601" s="10"/>
      <c r="G601" s="10"/>
      <c r="H601" s="10"/>
      <c r="I601" s="10"/>
      <c r="J601" s="10"/>
      <c r="K601" s="10"/>
      <c r="L601" s="10"/>
      <c r="M601" s="10"/>
      <c r="N601" s="10"/>
      <c r="O601" s="10"/>
      <c r="P601" s="10"/>
      <c r="Q601" s="10"/>
      <c r="R601" s="10"/>
      <c r="S601" s="10"/>
      <c r="T601" s="10"/>
      <c r="U601" s="10"/>
      <c r="V601" s="10"/>
      <c r="W601" s="10"/>
      <c r="X601" s="10"/>
      <c r="Y601" s="10"/>
      <c r="Z601" s="10"/>
      <c r="AA601" s="10"/>
    </row>
    <row r="602" spans="1:27" ht="12.75" customHeight="1" x14ac:dyDescent="0.15">
      <c r="A602" s="10"/>
      <c r="B602" s="10"/>
      <c r="C602" s="10"/>
      <c r="D602" s="10"/>
      <c r="E602" s="10"/>
      <c r="F602" s="10"/>
      <c r="G602" s="10"/>
      <c r="H602" s="10"/>
      <c r="I602" s="10"/>
      <c r="J602" s="10"/>
      <c r="K602" s="10"/>
      <c r="L602" s="10"/>
      <c r="M602" s="10"/>
      <c r="N602" s="10"/>
      <c r="O602" s="10"/>
      <c r="P602" s="10"/>
      <c r="Q602" s="10"/>
      <c r="R602" s="10"/>
      <c r="S602" s="10"/>
      <c r="T602" s="10"/>
      <c r="U602" s="10"/>
      <c r="V602" s="10"/>
      <c r="W602" s="10"/>
      <c r="X602" s="10"/>
      <c r="Y602" s="10"/>
      <c r="Z602" s="10"/>
      <c r="AA602" s="10"/>
    </row>
    <row r="603" spans="1:27" ht="12.75" customHeight="1" x14ac:dyDescent="0.15">
      <c r="A603" s="10"/>
      <c r="B603" s="10"/>
      <c r="C603" s="10"/>
      <c r="D603" s="10"/>
      <c r="E603" s="10"/>
      <c r="F603" s="10"/>
      <c r="G603" s="10"/>
      <c r="H603" s="10"/>
      <c r="I603" s="10"/>
      <c r="J603" s="10"/>
      <c r="K603" s="10"/>
      <c r="L603" s="10"/>
      <c r="M603" s="10"/>
      <c r="N603" s="10"/>
      <c r="O603" s="10"/>
      <c r="P603" s="10"/>
      <c r="Q603" s="10"/>
      <c r="R603" s="10"/>
      <c r="S603" s="10"/>
      <c r="T603" s="10"/>
      <c r="U603" s="10"/>
      <c r="V603" s="10"/>
      <c r="W603" s="10"/>
      <c r="X603" s="10"/>
      <c r="Y603" s="10"/>
      <c r="Z603" s="10"/>
      <c r="AA603" s="10"/>
    </row>
    <row r="604" spans="1:27" ht="12.75" customHeight="1" x14ac:dyDescent="0.15">
      <c r="A604" s="10"/>
      <c r="B604" s="10"/>
      <c r="C604" s="10"/>
      <c r="D604" s="10"/>
      <c r="E604" s="10"/>
      <c r="F604" s="10"/>
      <c r="G604" s="10"/>
      <c r="H604" s="10"/>
      <c r="I604" s="10"/>
      <c r="J604" s="10"/>
      <c r="K604" s="10"/>
      <c r="L604" s="10"/>
      <c r="M604" s="10"/>
      <c r="N604" s="10"/>
      <c r="O604" s="10"/>
      <c r="P604" s="10"/>
      <c r="Q604" s="10"/>
      <c r="R604" s="10"/>
      <c r="S604" s="10"/>
      <c r="T604" s="10"/>
      <c r="U604" s="10"/>
      <c r="V604" s="10"/>
      <c r="W604" s="10"/>
      <c r="X604" s="10"/>
      <c r="Y604" s="10"/>
      <c r="Z604" s="10"/>
      <c r="AA604" s="10"/>
    </row>
    <row r="605" spans="1:27" ht="12.75" customHeight="1" x14ac:dyDescent="0.15">
      <c r="A605" s="10"/>
      <c r="B605" s="10"/>
      <c r="C605" s="10"/>
      <c r="D605" s="10"/>
      <c r="E605" s="10"/>
      <c r="F605" s="10"/>
      <c r="G605" s="10"/>
      <c r="H605" s="10"/>
      <c r="I605" s="10"/>
      <c r="J605" s="10"/>
      <c r="K605" s="10"/>
      <c r="L605" s="10"/>
      <c r="M605" s="10"/>
      <c r="N605" s="10"/>
      <c r="O605" s="10"/>
      <c r="P605" s="10"/>
      <c r="Q605" s="10"/>
      <c r="R605" s="10"/>
      <c r="S605" s="10"/>
      <c r="T605" s="10"/>
      <c r="U605" s="10"/>
      <c r="V605" s="10"/>
      <c r="W605" s="10"/>
      <c r="X605" s="10"/>
      <c r="Y605" s="10"/>
      <c r="Z605" s="10"/>
      <c r="AA605" s="10"/>
    </row>
    <row r="606" spans="1:27" ht="12.75" customHeight="1" x14ac:dyDescent="0.15">
      <c r="A606" s="10"/>
      <c r="B606" s="10"/>
      <c r="C606" s="10"/>
      <c r="D606" s="10"/>
      <c r="E606" s="10"/>
      <c r="F606" s="10"/>
      <c r="G606" s="10"/>
      <c r="H606" s="10"/>
      <c r="I606" s="10"/>
      <c r="J606" s="10"/>
      <c r="K606" s="10"/>
      <c r="L606" s="10"/>
      <c r="M606" s="10"/>
      <c r="N606" s="10"/>
      <c r="O606" s="10"/>
      <c r="P606" s="10"/>
      <c r="Q606" s="10"/>
      <c r="R606" s="10"/>
      <c r="S606" s="10"/>
      <c r="T606" s="10"/>
      <c r="U606" s="10"/>
      <c r="V606" s="10"/>
      <c r="W606" s="10"/>
      <c r="X606" s="10"/>
      <c r="Y606" s="10"/>
      <c r="Z606" s="10"/>
      <c r="AA606" s="10"/>
    </row>
    <row r="607" spans="1:27" ht="12.75" customHeight="1" x14ac:dyDescent="0.15">
      <c r="A607" s="10"/>
      <c r="B607" s="10"/>
      <c r="C607" s="10"/>
      <c r="D607" s="10"/>
      <c r="E607" s="10"/>
      <c r="F607" s="10"/>
      <c r="G607" s="10"/>
      <c r="H607" s="10"/>
      <c r="I607" s="10"/>
      <c r="J607" s="10"/>
      <c r="K607" s="10"/>
      <c r="L607" s="10"/>
      <c r="M607" s="10"/>
      <c r="N607" s="10"/>
      <c r="O607" s="10"/>
      <c r="P607" s="10"/>
      <c r="Q607" s="10"/>
      <c r="R607" s="10"/>
      <c r="S607" s="10"/>
      <c r="T607" s="10"/>
      <c r="U607" s="10"/>
      <c r="V607" s="10"/>
      <c r="W607" s="10"/>
      <c r="X607" s="10"/>
      <c r="Y607" s="10"/>
      <c r="Z607" s="10"/>
      <c r="AA607" s="10"/>
    </row>
    <row r="608" spans="1:27" ht="12.75" customHeight="1" x14ac:dyDescent="0.15">
      <c r="A608" s="10"/>
      <c r="B608" s="10"/>
      <c r="C608" s="10"/>
      <c r="D608" s="10"/>
      <c r="E608" s="10"/>
      <c r="F608" s="10"/>
      <c r="G608" s="10"/>
      <c r="H608" s="10"/>
      <c r="I608" s="10"/>
      <c r="J608" s="10"/>
      <c r="K608" s="10"/>
      <c r="L608" s="10"/>
      <c r="M608" s="10"/>
      <c r="N608" s="10"/>
      <c r="O608" s="10"/>
      <c r="P608" s="10"/>
      <c r="Q608" s="10"/>
      <c r="R608" s="10"/>
      <c r="S608" s="10"/>
      <c r="T608" s="10"/>
      <c r="U608" s="10"/>
      <c r="V608" s="10"/>
      <c r="W608" s="10"/>
      <c r="X608" s="10"/>
      <c r="Y608" s="10"/>
      <c r="Z608" s="10"/>
      <c r="AA608" s="10"/>
    </row>
    <row r="609" spans="1:27" ht="12.75" customHeight="1" x14ac:dyDescent="0.15">
      <c r="A609" s="10"/>
      <c r="B609" s="10"/>
      <c r="C609" s="10"/>
      <c r="D609" s="10"/>
      <c r="E609" s="10"/>
      <c r="F609" s="10"/>
      <c r="G609" s="10"/>
      <c r="H609" s="10"/>
      <c r="I609" s="10"/>
      <c r="J609" s="10"/>
      <c r="K609" s="10"/>
      <c r="L609" s="10"/>
      <c r="M609" s="10"/>
      <c r="N609" s="10"/>
      <c r="O609" s="10"/>
      <c r="P609" s="10"/>
      <c r="Q609" s="10"/>
      <c r="R609" s="10"/>
      <c r="S609" s="10"/>
      <c r="T609" s="10"/>
      <c r="U609" s="10"/>
      <c r="V609" s="10"/>
      <c r="W609" s="10"/>
      <c r="X609" s="10"/>
      <c r="Y609" s="10"/>
      <c r="Z609" s="10"/>
      <c r="AA609" s="10"/>
    </row>
    <row r="610" spans="1:27" ht="12.75" customHeight="1" x14ac:dyDescent="0.15">
      <c r="A610" s="10"/>
      <c r="B610" s="10"/>
      <c r="C610" s="10"/>
      <c r="D610" s="10"/>
      <c r="E610" s="10"/>
      <c r="F610" s="10"/>
      <c r="G610" s="10"/>
      <c r="H610" s="10"/>
      <c r="I610" s="10"/>
      <c r="J610" s="10"/>
      <c r="K610" s="10"/>
      <c r="L610" s="10"/>
      <c r="M610" s="10"/>
      <c r="N610" s="10"/>
      <c r="O610" s="10"/>
      <c r="P610" s="10"/>
      <c r="Q610" s="10"/>
      <c r="R610" s="10"/>
      <c r="S610" s="10"/>
      <c r="T610" s="10"/>
      <c r="U610" s="10"/>
      <c r="V610" s="10"/>
      <c r="W610" s="10"/>
      <c r="X610" s="10"/>
      <c r="Y610" s="10"/>
      <c r="Z610" s="10"/>
      <c r="AA610" s="10"/>
    </row>
    <row r="611" spans="1:27" ht="12.75" customHeight="1" x14ac:dyDescent="0.15">
      <c r="A611" s="10"/>
      <c r="B611" s="10"/>
      <c r="C611" s="10"/>
      <c r="D611" s="10"/>
      <c r="E611" s="10"/>
      <c r="F611" s="10"/>
      <c r="G611" s="10"/>
      <c r="H611" s="10"/>
      <c r="I611" s="10"/>
      <c r="J611" s="10"/>
      <c r="K611" s="10"/>
      <c r="L611" s="10"/>
      <c r="M611" s="10"/>
      <c r="N611" s="10"/>
      <c r="O611" s="10"/>
      <c r="P611" s="10"/>
      <c r="Q611" s="10"/>
      <c r="R611" s="10"/>
      <c r="S611" s="10"/>
      <c r="T611" s="10"/>
      <c r="U611" s="10"/>
      <c r="V611" s="10"/>
      <c r="W611" s="10"/>
      <c r="X611" s="10"/>
      <c r="Y611" s="10"/>
      <c r="Z611" s="10"/>
      <c r="AA611" s="10"/>
    </row>
    <row r="612" spans="1:27" ht="12.75" customHeight="1" x14ac:dyDescent="0.15">
      <c r="A612" s="10"/>
      <c r="B612" s="10"/>
      <c r="C612" s="10"/>
      <c r="D612" s="10"/>
      <c r="E612" s="10"/>
      <c r="F612" s="10"/>
      <c r="G612" s="10"/>
      <c r="H612" s="10"/>
      <c r="I612" s="10"/>
      <c r="J612" s="10"/>
      <c r="K612" s="10"/>
      <c r="L612" s="10"/>
      <c r="M612" s="10"/>
      <c r="N612" s="10"/>
      <c r="O612" s="10"/>
      <c r="P612" s="10"/>
      <c r="Q612" s="10"/>
      <c r="R612" s="10"/>
      <c r="S612" s="10"/>
      <c r="T612" s="10"/>
      <c r="U612" s="10"/>
      <c r="V612" s="10"/>
      <c r="W612" s="10"/>
      <c r="X612" s="10"/>
      <c r="Y612" s="10"/>
      <c r="Z612" s="10"/>
      <c r="AA612" s="10"/>
    </row>
    <row r="613" spans="1:27" ht="12.75" customHeight="1" x14ac:dyDescent="0.15">
      <c r="A613" s="10"/>
      <c r="B613" s="10"/>
      <c r="C613" s="10"/>
      <c r="D613" s="10"/>
      <c r="E613" s="10"/>
      <c r="F613" s="10"/>
      <c r="G613" s="10"/>
      <c r="H613" s="10"/>
      <c r="I613" s="10"/>
      <c r="J613" s="10"/>
      <c r="K613" s="10"/>
      <c r="L613" s="10"/>
      <c r="M613" s="10"/>
      <c r="N613" s="10"/>
      <c r="O613" s="10"/>
      <c r="P613" s="10"/>
      <c r="Q613" s="10"/>
      <c r="R613" s="10"/>
      <c r="S613" s="10"/>
      <c r="T613" s="10"/>
      <c r="U613" s="10"/>
      <c r="V613" s="10"/>
      <c r="W613" s="10"/>
      <c r="X613" s="10"/>
      <c r="Y613" s="10"/>
      <c r="Z613" s="10"/>
      <c r="AA613" s="10"/>
    </row>
    <row r="614" spans="1:27" ht="12.75" customHeight="1" x14ac:dyDescent="0.15">
      <c r="A614" s="10"/>
      <c r="B614" s="10"/>
      <c r="C614" s="10"/>
      <c r="D614" s="10"/>
      <c r="E614" s="10"/>
      <c r="F614" s="10"/>
      <c r="G614" s="10"/>
      <c r="H614" s="10"/>
      <c r="I614" s="10"/>
      <c r="J614" s="10"/>
      <c r="K614" s="10"/>
      <c r="L614" s="10"/>
      <c r="M614" s="10"/>
      <c r="N614" s="10"/>
      <c r="O614" s="10"/>
      <c r="P614" s="10"/>
      <c r="Q614" s="10"/>
      <c r="R614" s="10"/>
      <c r="S614" s="10"/>
      <c r="T614" s="10"/>
      <c r="U614" s="10"/>
      <c r="V614" s="10"/>
      <c r="W614" s="10"/>
      <c r="X614" s="10"/>
      <c r="Y614" s="10"/>
      <c r="Z614" s="10"/>
      <c r="AA614" s="10"/>
    </row>
    <row r="615" spans="1:27" ht="12.75" customHeight="1" x14ac:dyDescent="0.15">
      <c r="A615" s="10"/>
      <c r="B615" s="10"/>
      <c r="C615" s="10"/>
      <c r="D615" s="10"/>
      <c r="E615" s="10"/>
      <c r="F615" s="10"/>
      <c r="G615" s="10"/>
      <c r="H615" s="10"/>
      <c r="I615" s="10"/>
      <c r="J615" s="10"/>
      <c r="K615" s="10"/>
      <c r="L615" s="10"/>
      <c r="M615" s="10"/>
      <c r="N615" s="10"/>
      <c r="O615" s="10"/>
      <c r="P615" s="10"/>
      <c r="Q615" s="10"/>
      <c r="R615" s="10"/>
      <c r="S615" s="10"/>
      <c r="T615" s="10"/>
      <c r="U615" s="10"/>
      <c r="V615" s="10"/>
      <c r="W615" s="10"/>
      <c r="X615" s="10"/>
      <c r="Y615" s="10"/>
      <c r="Z615" s="10"/>
      <c r="AA615" s="10"/>
    </row>
    <row r="616" spans="1:27" ht="12.75" customHeight="1" x14ac:dyDescent="0.15">
      <c r="A616" s="10"/>
      <c r="B616" s="10"/>
      <c r="C616" s="10"/>
      <c r="D616" s="10"/>
      <c r="E616" s="10"/>
      <c r="F616" s="10"/>
      <c r="G616" s="10"/>
      <c r="H616" s="10"/>
      <c r="I616" s="10"/>
      <c r="J616" s="10"/>
      <c r="K616" s="10"/>
      <c r="L616" s="10"/>
      <c r="M616" s="10"/>
      <c r="N616" s="10"/>
      <c r="O616" s="10"/>
      <c r="P616" s="10"/>
      <c r="Q616" s="10"/>
      <c r="R616" s="10"/>
      <c r="S616" s="10"/>
      <c r="T616" s="10"/>
      <c r="U616" s="10"/>
      <c r="V616" s="10"/>
      <c r="W616" s="10"/>
      <c r="X616" s="10"/>
      <c r="Y616" s="10"/>
      <c r="Z616" s="10"/>
      <c r="AA616" s="10"/>
    </row>
    <row r="617" spans="1:27" ht="12.75" customHeight="1" x14ac:dyDescent="0.15">
      <c r="A617" s="10"/>
      <c r="B617" s="10"/>
      <c r="C617" s="10"/>
      <c r="D617" s="10"/>
      <c r="E617" s="10"/>
      <c r="F617" s="10"/>
      <c r="G617" s="10"/>
      <c r="H617" s="10"/>
      <c r="I617" s="10"/>
      <c r="J617" s="10"/>
      <c r="K617" s="10"/>
      <c r="L617" s="10"/>
      <c r="M617" s="10"/>
      <c r="N617" s="10"/>
      <c r="O617" s="10"/>
      <c r="P617" s="10"/>
      <c r="Q617" s="10"/>
      <c r="R617" s="10"/>
      <c r="S617" s="10"/>
      <c r="T617" s="10"/>
      <c r="U617" s="10"/>
      <c r="V617" s="10"/>
      <c r="W617" s="10"/>
      <c r="X617" s="10"/>
      <c r="Y617" s="10"/>
      <c r="Z617" s="10"/>
      <c r="AA617" s="10"/>
    </row>
    <row r="618" spans="1:27" ht="12.75" customHeight="1" x14ac:dyDescent="0.15">
      <c r="A618" s="10"/>
      <c r="B618" s="10"/>
      <c r="C618" s="10"/>
      <c r="D618" s="10"/>
      <c r="E618" s="10"/>
      <c r="F618" s="10"/>
      <c r="G618" s="10"/>
      <c r="H618" s="10"/>
      <c r="I618" s="10"/>
      <c r="J618" s="10"/>
      <c r="K618" s="10"/>
      <c r="L618" s="10"/>
      <c r="M618" s="10"/>
      <c r="N618" s="10"/>
      <c r="O618" s="10"/>
      <c r="P618" s="10"/>
      <c r="Q618" s="10"/>
      <c r="R618" s="10"/>
      <c r="S618" s="10"/>
      <c r="T618" s="10"/>
      <c r="U618" s="10"/>
      <c r="V618" s="10"/>
      <c r="W618" s="10"/>
      <c r="X618" s="10"/>
      <c r="Y618" s="10"/>
      <c r="Z618" s="10"/>
      <c r="AA618" s="10"/>
    </row>
    <row r="619" spans="1:27" ht="12.75" customHeight="1" x14ac:dyDescent="0.15">
      <c r="A619" s="10"/>
      <c r="B619" s="10"/>
      <c r="C619" s="10"/>
      <c r="D619" s="10"/>
      <c r="E619" s="10"/>
      <c r="F619" s="10"/>
      <c r="G619" s="10"/>
      <c r="H619" s="10"/>
      <c r="I619" s="10"/>
      <c r="J619" s="10"/>
      <c r="K619" s="10"/>
      <c r="L619" s="10"/>
      <c r="M619" s="10"/>
      <c r="N619" s="10"/>
      <c r="O619" s="10"/>
      <c r="P619" s="10"/>
      <c r="Q619" s="10"/>
      <c r="R619" s="10"/>
      <c r="S619" s="10"/>
      <c r="T619" s="10"/>
      <c r="U619" s="10"/>
      <c r="V619" s="10"/>
      <c r="W619" s="10"/>
      <c r="X619" s="10"/>
      <c r="Y619" s="10"/>
      <c r="Z619" s="10"/>
      <c r="AA619" s="10"/>
    </row>
    <row r="620" spans="1:27" ht="12.75" customHeight="1" x14ac:dyDescent="0.15">
      <c r="A620" s="10"/>
      <c r="B620" s="10"/>
      <c r="C620" s="10"/>
      <c r="D620" s="10"/>
      <c r="E620" s="10"/>
      <c r="F620" s="10"/>
      <c r="G620" s="10"/>
      <c r="H620" s="10"/>
      <c r="I620" s="10"/>
      <c r="J620" s="10"/>
      <c r="K620" s="10"/>
      <c r="L620" s="10"/>
      <c r="M620" s="10"/>
      <c r="N620" s="10"/>
      <c r="O620" s="10"/>
      <c r="P620" s="10"/>
      <c r="Q620" s="10"/>
      <c r="R620" s="10"/>
      <c r="S620" s="10"/>
      <c r="T620" s="10"/>
      <c r="U620" s="10"/>
      <c r="V620" s="10"/>
      <c r="W620" s="10"/>
      <c r="X620" s="10"/>
      <c r="Y620" s="10"/>
      <c r="Z620" s="10"/>
      <c r="AA620" s="10"/>
    </row>
    <row r="621" spans="1:27" ht="12.75" customHeight="1" x14ac:dyDescent="0.15">
      <c r="A621" s="10"/>
      <c r="B621" s="10"/>
      <c r="C621" s="10"/>
      <c r="D621" s="10"/>
      <c r="E621" s="10"/>
      <c r="F621" s="10"/>
      <c r="G621" s="10"/>
      <c r="H621" s="10"/>
      <c r="I621" s="10"/>
      <c r="J621" s="10"/>
      <c r="K621" s="10"/>
      <c r="L621" s="10"/>
      <c r="M621" s="10"/>
      <c r="N621" s="10"/>
      <c r="O621" s="10"/>
      <c r="P621" s="10"/>
      <c r="Q621" s="10"/>
      <c r="R621" s="10"/>
      <c r="S621" s="10"/>
      <c r="T621" s="10"/>
      <c r="U621" s="10"/>
      <c r="V621" s="10"/>
      <c r="W621" s="10"/>
      <c r="X621" s="10"/>
      <c r="Y621" s="10"/>
      <c r="Z621" s="10"/>
      <c r="AA621" s="10"/>
    </row>
    <row r="622" spans="1:27" ht="12.75" customHeight="1" x14ac:dyDescent="0.15">
      <c r="A622" s="10"/>
      <c r="B622" s="10"/>
      <c r="C622" s="10"/>
      <c r="D622" s="10"/>
      <c r="E622" s="10"/>
      <c r="F622" s="10"/>
      <c r="G622" s="10"/>
      <c r="H622" s="10"/>
      <c r="I622" s="10"/>
      <c r="J622" s="10"/>
      <c r="K622" s="10"/>
      <c r="L622" s="10"/>
      <c r="M622" s="10"/>
      <c r="N622" s="10"/>
      <c r="O622" s="10"/>
      <c r="P622" s="10"/>
      <c r="Q622" s="10"/>
      <c r="R622" s="10"/>
      <c r="S622" s="10"/>
      <c r="T622" s="10"/>
      <c r="U622" s="10"/>
      <c r="V622" s="10"/>
      <c r="W622" s="10"/>
      <c r="X622" s="10"/>
      <c r="Y622" s="10"/>
      <c r="Z622" s="10"/>
      <c r="AA622" s="10"/>
    </row>
    <row r="623" spans="1:27" ht="12.75" customHeight="1" x14ac:dyDescent="0.15">
      <c r="A623" s="10"/>
      <c r="B623" s="10"/>
      <c r="C623" s="10"/>
      <c r="D623" s="10"/>
      <c r="E623" s="10"/>
      <c r="F623" s="10"/>
      <c r="G623" s="10"/>
      <c r="H623" s="10"/>
      <c r="I623" s="10"/>
      <c r="J623" s="10"/>
      <c r="K623" s="10"/>
      <c r="L623" s="10"/>
      <c r="M623" s="10"/>
      <c r="N623" s="10"/>
      <c r="O623" s="10"/>
      <c r="P623" s="10"/>
      <c r="Q623" s="10"/>
      <c r="R623" s="10"/>
      <c r="S623" s="10"/>
      <c r="T623" s="10"/>
      <c r="U623" s="10"/>
      <c r="V623" s="10"/>
      <c r="W623" s="10"/>
      <c r="X623" s="10"/>
      <c r="Y623" s="10"/>
      <c r="Z623" s="10"/>
      <c r="AA623" s="10"/>
    </row>
    <row r="624" spans="1:27" ht="12.75" customHeight="1" x14ac:dyDescent="0.15">
      <c r="A624" s="10"/>
      <c r="B624" s="10"/>
      <c r="C624" s="10"/>
      <c r="D624" s="10"/>
      <c r="E624" s="10"/>
      <c r="F624" s="10"/>
      <c r="G624" s="10"/>
      <c r="H624" s="10"/>
      <c r="I624" s="10"/>
      <c r="J624" s="10"/>
      <c r="K624" s="10"/>
      <c r="L624" s="10"/>
      <c r="M624" s="10"/>
      <c r="N624" s="10"/>
      <c r="O624" s="10"/>
      <c r="P624" s="10"/>
      <c r="Q624" s="10"/>
      <c r="R624" s="10"/>
      <c r="S624" s="10"/>
      <c r="T624" s="10"/>
      <c r="U624" s="10"/>
      <c r="V624" s="10"/>
      <c r="W624" s="10"/>
      <c r="X624" s="10"/>
      <c r="Y624" s="10"/>
      <c r="Z624" s="10"/>
      <c r="AA624" s="10"/>
    </row>
    <row r="625" spans="1:27" ht="12.75" customHeight="1" x14ac:dyDescent="0.15">
      <c r="A625" s="10"/>
      <c r="B625" s="10"/>
      <c r="C625" s="10"/>
      <c r="D625" s="10"/>
      <c r="E625" s="10"/>
      <c r="F625" s="10"/>
      <c r="G625" s="10"/>
      <c r="H625" s="10"/>
      <c r="I625" s="10"/>
      <c r="J625" s="10"/>
      <c r="K625" s="10"/>
      <c r="L625" s="10"/>
      <c r="M625" s="10"/>
      <c r="N625" s="10"/>
      <c r="O625" s="10"/>
      <c r="P625" s="10"/>
      <c r="Q625" s="10"/>
      <c r="R625" s="10"/>
      <c r="S625" s="10"/>
      <c r="T625" s="10"/>
      <c r="U625" s="10"/>
      <c r="V625" s="10"/>
      <c r="W625" s="10"/>
      <c r="X625" s="10"/>
      <c r="Y625" s="10"/>
      <c r="Z625" s="10"/>
      <c r="AA625" s="10"/>
    </row>
    <row r="626" spans="1:27" ht="12.75" customHeight="1" x14ac:dyDescent="0.15">
      <c r="A626" s="10"/>
      <c r="B626" s="10"/>
      <c r="C626" s="10"/>
      <c r="D626" s="10"/>
      <c r="E626" s="10"/>
      <c r="F626" s="10"/>
      <c r="G626" s="10"/>
      <c r="H626" s="10"/>
      <c r="I626" s="10"/>
      <c r="J626" s="10"/>
      <c r="K626" s="10"/>
      <c r="L626" s="10"/>
      <c r="M626" s="10"/>
      <c r="N626" s="10"/>
      <c r="O626" s="10"/>
      <c r="P626" s="10"/>
      <c r="Q626" s="10"/>
      <c r="R626" s="10"/>
      <c r="S626" s="10"/>
      <c r="T626" s="10"/>
      <c r="U626" s="10"/>
      <c r="V626" s="10"/>
      <c r="W626" s="10"/>
      <c r="X626" s="10"/>
      <c r="Y626" s="10"/>
      <c r="Z626" s="10"/>
      <c r="AA626" s="10"/>
    </row>
    <row r="627" spans="1:27" ht="12.75" customHeight="1" x14ac:dyDescent="0.15">
      <c r="A627" s="10"/>
      <c r="B627" s="10"/>
      <c r="C627" s="10"/>
      <c r="D627" s="10"/>
      <c r="E627" s="10"/>
      <c r="F627" s="10"/>
      <c r="G627" s="10"/>
      <c r="H627" s="10"/>
      <c r="I627" s="10"/>
      <c r="J627" s="10"/>
      <c r="K627" s="10"/>
      <c r="L627" s="10"/>
      <c r="M627" s="10"/>
      <c r="N627" s="10"/>
      <c r="O627" s="10"/>
      <c r="P627" s="10"/>
      <c r="Q627" s="10"/>
      <c r="R627" s="10"/>
      <c r="S627" s="10"/>
      <c r="T627" s="10"/>
      <c r="U627" s="10"/>
      <c r="V627" s="10"/>
      <c r="W627" s="10"/>
      <c r="X627" s="10"/>
      <c r="Y627" s="10"/>
      <c r="Z627" s="10"/>
      <c r="AA627" s="10"/>
    </row>
    <row r="628" spans="1:27" ht="12.75" customHeight="1" x14ac:dyDescent="0.15">
      <c r="A628" s="10"/>
      <c r="B628" s="10"/>
      <c r="C628" s="10"/>
      <c r="D628" s="10"/>
      <c r="E628" s="10"/>
      <c r="F628" s="10"/>
      <c r="G628" s="10"/>
      <c r="H628" s="10"/>
      <c r="I628" s="10"/>
      <c r="J628" s="10"/>
      <c r="K628" s="10"/>
      <c r="L628" s="10"/>
      <c r="M628" s="10"/>
      <c r="N628" s="10"/>
      <c r="O628" s="10"/>
      <c r="P628" s="10"/>
      <c r="Q628" s="10"/>
      <c r="R628" s="10"/>
      <c r="S628" s="10"/>
      <c r="T628" s="10"/>
      <c r="U628" s="10"/>
      <c r="V628" s="10"/>
      <c r="W628" s="10"/>
      <c r="X628" s="10"/>
      <c r="Y628" s="10"/>
      <c r="Z628" s="10"/>
      <c r="AA628" s="10"/>
    </row>
    <row r="629" spans="1:27" ht="12.75" customHeight="1" x14ac:dyDescent="0.15">
      <c r="A629" s="10"/>
      <c r="B629" s="10"/>
      <c r="C629" s="10"/>
      <c r="D629" s="10"/>
      <c r="E629" s="10"/>
      <c r="F629" s="10"/>
      <c r="G629" s="10"/>
      <c r="H629" s="10"/>
      <c r="I629" s="10"/>
      <c r="J629" s="10"/>
      <c r="K629" s="10"/>
      <c r="L629" s="10"/>
      <c r="M629" s="10"/>
      <c r="N629" s="10"/>
      <c r="O629" s="10"/>
      <c r="P629" s="10"/>
      <c r="Q629" s="10"/>
      <c r="R629" s="10"/>
      <c r="S629" s="10"/>
      <c r="T629" s="10"/>
      <c r="U629" s="10"/>
      <c r="V629" s="10"/>
      <c r="W629" s="10"/>
      <c r="X629" s="10"/>
      <c r="Y629" s="10"/>
      <c r="Z629" s="10"/>
      <c r="AA629" s="10"/>
    </row>
    <row r="630" spans="1:27" ht="12.75" customHeight="1" x14ac:dyDescent="0.15">
      <c r="A630" s="10"/>
      <c r="B630" s="10"/>
      <c r="C630" s="10"/>
      <c r="D630" s="10"/>
      <c r="E630" s="10"/>
      <c r="F630" s="10"/>
      <c r="G630" s="10"/>
      <c r="H630" s="10"/>
      <c r="I630" s="10"/>
      <c r="J630" s="10"/>
      <c r="K630" s="10"/>
      <c r="L630" s="10"/>
      <c r="M630" s="10"/>
      <c r="N630" s="10"/>
      <c r="O630" s="10"/>
      <c r="P630" s="10"/>
      <c r="Q630" s="10"/>
      <c r="R630" s="10"/>
      <c r="S630" s="10"/>
      <c r="T630" s="10"/>
      <c r="U630" s="10"/>
      <c r="V630" s="10"/>
      <c r="W630" s="10"/>
      <c r="X630" s="10"/>
      <c r="Y630" s="10"/>
      <c r="Z630" s="10"/>
      <c r="AA630" s="10"/>
    </row>
    <row r="631" spans="1:27" ht="12.75" customHeight="1" x14ac:dyDescent="0.15">
      <c r="A631" s="10"/>
      <c r="B631" s="10"/>
      <c r="C631" s="10"/>
      <c r="D631" s="10"/>
      <c r="E631" s="10"/>
      <c r="F631" s="10"/>
      <c r="G631" s="10"/>
      <c r="H631" s="10"/>
      <c r="I631" s="10"/>
      <c r="J631" s="10"/>
      <c r="K631" s="10"/>
      <c r="L631" s="10"/>
      <c r="M631" s="10"/>
      <c r="N631" s="10"/>
      <c r="O631" s="10"/>
      <c r="P631" s="10"/>
      <c r="Q631" s="10"/>
      <c r="R631" s="10"/>
      <c r="S631" s="10"/>
      <c r="T631" s="10"/>
      <c r="U631" s="10"/>
      <c r="V631" s="10"/>
      <c r="W631" s="10"/>
      <c r="X631" s="10"/>
      <c r="Y631" s="10"/>
      <c r="Z631" s="10"/>
      <c r="AA631" s="10"/>
    </row>
    <row r="632" spans="1:27" ht="12.75" customHeight="1" x14ac:dyDescent="0.15">
      <c r="A632" s="10"/>
      <c r="B632" s="10"/>
      <c r="C632" s="10"/>
      <c r="D632" s="10"/>
      <c r="E632" s="10"/>
      <c r="F632" s="10"/>
      <c r="G632" s="10"/>
      <c r="H632" s="10"/>
      <c r="I632" s="10"/>
      <c r="J632" s="10"/>
      <c r="K632" s="10"/>
      <c r="L632" s="10"/>
      <c r="M632" s="10"/>
      <c r="N632" s="10"/>
      <c r="O632" s="10"/>
      <c r="P632" s="10"/>
      <c r="Q632" s="10"/>
      <c r="R632" s="10"/>
      <c r="S632" s="10"/>
      <c r="T632" s="10"/>
      <c r="U632" s="10"/>
      <c r="V632" s="10"/>
      <c r="W632" s="10"/>
      <c r="X632" s="10"/>
      <c r="Y632" s="10"/>
      <c r="Z632" s="10"/>
      <c r="AA632" s="10"/>
    </row>
    <row r="633" spans="1:27" ht="12.75" customHeight="1" x14ac:dyDescent="0.15">
      <c r="A633" s="10"/>
      <c r="B633" s="10"/>
      <c r="C633" s="10"/>
      <c r="D633" s="10"/>
      <c r="E633" s="10"/>
      <c r="F633" s="10"/>
      <c r="G633" s="10"/>
      <c r="H633" s="10"/>
      <c r="I633" s="10"/>
      <c r="J633" s="10"/>
      <c r="K633" s="10"/>
      <c r="L633" s="10"/>
      <c r="M633" s="10"/>
      <c r="N633" s="10"/>
      <c r="O633" s="10"/>
      <c r="P633" s="10"/>
      <c r="Q633" s="10"/>
      <c r="R633" s="10"/>
      <c r="S633" s="10"/>
      <c r="T633" s="10"/>
      <c r="U633" s="10"/>
      <c r="V633" s="10"/>
      <c r="W633" s="10"/>
      <c r="X633" s="10"/>
      <c r="Y633" s="10"/>
      <c r="Z633" s="10"/>
      <c r="AA633" s="10"/>
    </row>
    <row r="634" spans="1:27" ht="12.75" customHeight="1" x14ac:dyDescent="0.15">
      <c r="A634" s="10"/>
      <c r="B634" s="10"/>
      <c r="C634" s="10"/>
      <c r="D634" s="10"/>
      <c r="E634" s="10"/>
      <c r="F634" s="10"/>
      <c r="G634" s="10"/>
      <c r="H634" s="10"/>
      <c r="I634" s="10"/>
      <c r="J634" s="10"/>
      <c r="K634" s="10"/>
      <c r="L634" s="10"/>
      <c r="M634" s="10"/>
      <c r="N634" s="10"/>
      <c r="O634" s="10"/>
      <c r="P634" s="10"/>
      <c r="Q634" s="10"/>
      <c r="R634" s="10"/>
      <c r="S634" s="10"/>
      <c r="T634" s="10"/>
      <c r="U634" s="10"/>
      <c r="V634" s="10"/>
      <c r="W634" s="10"/>
      <c r="X634" s="10"/>
      <c r="Y634" s="10"/>
      <c r="Z634" s="10"/>
      <c r="AA634" s="10"/>
    </row>
    <row r="635" spans="1:27" ht="12.75" customHeight="1" x14ac:dyDescent="0.15">
      <c r="A635" s="10"/>
      <c r="B635" s="10"/>
      <c r="C635" s="10"/>
      <c r="D635" s="10"/>
      <c r="E635" s="10"/>
      <c r="F635" s="10"/>
      <c r="G635" s="10"/>
      <c r="H635" s="10"/>
      <c r="I635" s="10"/>
      <c r="J635" s="10"/>
      <c r="K635" s="10"/>
      <c r="L635" s="10"/>
      <c r="M635" s="10"/>
      <c r="N635" s="10"/>
      <c r="O635" s="10"/>
      <c r="P635" s="10"/>
      <c r="Q635" s="10"/>
      <c r="R635" s="10"/>
      <c r="S635" s="10"/>
      <c r="T635" s="10"/>
      <c r="U635" s="10"/>
      <c r="V635" s="10"/>
      <c r="W635" s="10"/>
      <c r="X635" s="10"/>
      <c r="Y635" s="10"/>
      <c r="Z635" s="10"/>
      <c r="AA635" s="10"/>
    </row>
    <row r="636" spans="1:27" ht="12.75" customHeight="1" x14ac:dyDescent="0.15">
      <c r="A636" s="10"/>
      <c r="B636" s="10"/>
      <c r="C636" s="10"/>
      <c r="D636" s="10"/>
      <c r="E636" s="10"/>
      <c r="F636" s="10"/>
      <c r="G636" s="10"/>
      <c r="H636" s="10"/>
      <c r="I636" s="10"/>
      <c r="J636" s="10"/>
      <c r="K636" s="10"/>
      <c r="L636" s="10"/>
      <c r="M636" s="10"/>
      <c r="N636" s="10"/>
      <c r="O636" s="10"/>
      <c r="P636" s="10"/>
      <c r="Q636" s="10"/>
      <c r="R636" s="10"/>
      <c r="S636" s="10"/>
      <c r="T636" s="10"/>
      <c r="U636" s="10"/>
      <c r="V636" s="10"/>
      <c r="W636" s="10"/>
      <c r="X636" s="10"/>
      <c r="Y636" s="10"/>
      <c r="Z636" s="10"/>
      <c r="AA636" s="10"/>
    </row>
    <row r="637" spans="1:27" ht="12.75" customHeight="1" x14ac:dyDescent="0.15">
      <c r="A637" s="10"/>
      <c r="B637" s="10"/>
      <c r="C637" s="10"/>
      <c r="D637" s="10"/>
      <c r="E637" s="10"/>
      <c r="F637" s="10"/>
      <c r="G637" s="10"/>
      <c r="H637" s="10"/>
      <c r="I637" s="10"/>
      <c r="J637" s="10"/>
      <c r="K637" s="10"/>
      <c r="L637" s="10"/>
      <c r="M637" s="10"/>
      <c r="N637" s="10"/>
      <c r="O637" s="10"/>
      <c r="P637" s="10"/>
      <c r="Q637" s="10"/>
      <c r="R637" s="10"/>
      <c r="S637" s="10"/>
      <c r="T637" s="10"/>
      <c r="U637" s="10"/>
      <c r="V637" s="10"/>
      <c r="W637" s="10"/>
      <c r="X637" s="10"/>
      <c r="Y637" s="10"/>
      <c r="Z637" s="10"/>
      <c r="AA637" s="10"/>
    </row>
    <row r="638" spans="1:27" ht="12.75" customHeight="1" x14ac:dyDescent="0.15">
      <c r="A638" s="10"/>
      <c r="B638" s="10"/>
      <c r="C638" s="10"/>
      <c r="D638" s="10"/>
      <c r="E638" s="10"/>
      <c r="F638" s="10"/>
      <c r="G638" s="10"/>
      <c r="H638" s="10"/>
      <c r="I638" s="10"/>
      <c r="J638" s="10"/>
      <c r="K638" s="10"/>
      <c r="L638" s="10"/>
      <c r="M638" s="10"/>
      <c r="N638" s="10"/>
      <c r="O638" s="10"/>
      <c r="P638" s="10"/>
      <c r="Q638" s="10"/>
      <c r="R638" s="10"/>
      <c r="S638" s="10"/>
      <c r="T638" s="10"/>
      <c r="U638" s="10"/>
      <c r="V638" s="10"/>
      <c r="W638" s="10"/>
      <c r="X638" s="10"/>
      <c r="Y638" s="10"/>
      <c r="Z638" s="10"/>
      <c r="AA638" s="10"/>
    </row>
    <row r="639" spans="1:27" ht="12.75" customHeight="1" x14ac:dyDescent="0.15">
      <c r="A639" s="10"/>
      <c r="B639" s="10"/>
      <c r="C639" s="10"/>
      <c r="D639" s="10"/>
      <c r="E639" s="10"/>
      <c r="F639" s="10"/>
      <c r="G639" s="10"/>
      <c r="H639" s="10"/>
      <c r="I639" s="10"/>
      <c r="J639" s="10"/>
      <c r="K639" s="10"/>
      <c r="L639" s="10"/>
      <c r="M639" s="10"/>
      <c r="N639" s="10"/>
      <c r="O639" s="10"/>
      <c r="P639" s="10"/>
      <c r="Q639" s="10"/>
      <c r="R639" s="10"/>
      <c r="S639" s="10"/>
      <c r="T639" s="10"/>
      <c r="U639" s="10"/>
      <c r="V639" s="10"/>
      <c r="W639" s="10"/>
      <c r="X639" s="10"/>
      <c r="Y639" s="10"/>
      <c r="Z639" s="10"/>
      <c r="AA639" s="10"/>
    </row>
    <row r="640" spans="1:27" ht="12.75" customHeight="1" x14ac:dyDescent="0.15">
      <c r="A640" s="10"/>
      <c r="B640" s="10"/>
      <c r="C640" s="10"/>
      <c r="D640" s="10"/>
      <c r="E640" s="10"/>
      <c r="F640" s="10"/>
      <c r="G640" s="10"/>
      <c r="H640" s="10"/>
      <c r="I640" s="10"/>
      <c r="J640" s="10"/>
      <c r="K640" s="10"/>
      <c r="L640" s="10"/>
      <c r="M640" s="10"/>
      <c r="N640" s="10"/>
      <c r="O640" s="10"/>
      <c r="P640" s="10"/>
      <c r="Q640" s="10"/>
      <c r="R640" s="10"/>
      <c r="S640" s="10"/>
      <c r="T640" s="10"/>
      <c r="U640" s="10"/>
      <c r="V640" s="10"/>
      <c r="W640" s="10"/>
      <c r="X640" s="10"/>
      <c r="Y640" s="10"/>
      <c r="Z640" s="10"/>
      <c r="AA640" s="10"/>
    </row>
    <row r="641" spans="1:27" ht="12.75" customHeight="1" x14ac:dyDescent="0.15">
      <c r="A641" s="10"/>
      <c r="B641" s="10"/>
      <c r="C641" s="10"/>
      <c r="D641" s="10"/>
      <c r="E641" s="10"/>
      <c r="F641" s="10"/>
      <c r="G641" s="10"/>
      <c r="H641" s="10"/>
      <c r="I641" s="10"/>
      <c r="J641" s="10"/>
      <c r="K641" s="10"/>
      <c r="L641" s="10"/>
      <c r="M641" s="10"/>
      <c r="N641" s="10"/>
      <c r="O641" s="10"/>
      <c r="P641" s="10"/>
      <c r="Q641" s="10"/>
      <c r="R641" s="10"/>
      <c r="S641" s="10"/>
      <c r="T641" s="10"/>
      <c r="U641" s="10"/>
      <c r="V641" s="10"/>
      <c r="W641" s="10"/>
      <c r="X641" s="10"/>
      <c r="Y641" s="10"/>
      <c r="Z641" s="10"/>
      <c r="AA641" s="10"/>
    </row>
    <row r="642" spans="1:27" ht="12.75" customHeight="1" x14ac:dyDescent="0.15">
      <c r="A642" s="10"/>
      <c r="B642" s="10"/>
      <c r="C642" s="10"/>
      <c r="D642" s="10"/>
      <c r="E642" s="10"/>
      <c r="F642" s="10"/>
      <c r="G642" s="10"/>
      <c r="H642" s="10"/>
      <c r="I642" s="10"/>
      <c r="J642" s="10"/>
      <c r="K642" s="10"/>
      <c r="L642" s="10"/>
      <c r="M642" s="10"/>
      <c r="N642" s="10"/>
      <c r="O642" s="10"/>
      <c r="P642" s="10"/>
      <c r="Q642" s="10"/>
      <c r="R642" s="10"/>
      <c r="S642" s="10"/>
      <c r="T642" s="10"/>
      <c r="U642" s="10"/>
      <c r="V642" s="10"/>
      <c r="W642" s="10"/>
      <c r="X642" s="10"/>
      <c r="Y642" s="10"/>
      <c r="Z642" s="10"/>
      <c r="AA642" s="10"/>
    </row>
    <row r="643" spans="1:27" ht="12.75" customHeight="1" x14ac:dyDescent="0.15">
      <c r="A643" s="10"/>
      <c r="B643" s="10"/>
      <c r="C643" s="10"/>
      <c r="D643" s="10"/>
      <c r="E643" s="10"/>
      <c r="F643" s="10"/>
      <c r="G643" s="10"/>
      <c r="H643" s="10"/>
      <c r="I643" s="10"/>
      <c r="J643" s="10"/>
      <c r="K643" s="10"/>
      <c r="L643" s="10"/>
      <c r="M643" s="10"/>
      <c r="N643" s="10"/>
      <c r="O643" s="10"/>
      <c r="P643" s="10"/>
      <c r="Q643" s="10"/>
      <c r="R643" s="10"/>
      <c r="S643" s="10"/>
      <c r="T643" s="10"/>
      <c r="U643" s="10"/>
      <c r="V643" s="10"/>
      <c r="W643" s="10"/>
      <c r="X643" s="10"/>
      <c r="Y643" s="10"/>
      <c r="Z643" s="10"/>
      <c r="AA643" s="10"/>
    </row>
    <row r="644" spans="1:27" ht="12.75" customHeight="1" x14ac:dyDescent="0.15">
      <c r="A644" s="10"/>
      <c r="B644" s="10"/>
      <c r="C644" s="10"/>
      <c r="D644" s="10"/>
      <c r="E644" s="10"/>
      <c r="F644" s="10"/>
      <c r="G644" s="10"/>
      <c r="H644" s="10"/>
      <c r="I644" s="10"/>
      <c r="J644" s="10"/>
      <c r="K644" s="10"/>
      <c r="L644" s="10"/>
      <c r="M644" s="10"/>
      <c r="N644" s="10"/>
      <c r="O644" s="10"/>
      <c r="P644" s="10"/>
      <c r="Q644" s="10"/>
      <c r="R644" s="10"/>
      <c r="S644" s="10"/>
      <c r="T644" s="10"/>
      <c r="U644" s="10"/>
      <c r="V644" s="10"/>
      <c r="W644" s="10"/>
      <c r="X644" s="10"/>
      <c r="Y644" s="10"/>
      <c r="Z644" s="10"/>
      <c r="AA644" s="10"/>
    </row>
    <row r="645" spans="1:27" ht="12.75" customHeight="1" x14ac:dyDescent="0.15">
      <c r="A645" s="10"/>
      <c r="B645" s="10"/>
      <c r="C645" s="10"/>
      <c r="D645" s="10"/>
      <c r="E645" s="10"/>
      <c r="F645" s="10"/>
      <c r="G645" s="10"/>
      <c r="H645" s="10"/>
      <c r="I645" s="10"/>
      <c r="J645" s="10"/>
      <c r="K645" s="10"/>
      <c r="L645" s="10"/>
      <c r="M645" s="10"/>
      <c r="N645" s="10"/>
      <c r="O645" s="10"/>
      <c r="P645" s="10"/>
      <c r="Q645" s="10"/>
      <c r="R645" s="10"/>
      <c r="S645" s="10"/>
      <c r="T645" s="10"/>
      <c r="U645" s="10"/>
      <c r="V645" s="10"/>
      <c r="W645" s="10"/>
      <c r="X645" s="10"/>
      <c r="Y645" s="10"/>
      <c r="Z645" s="10"/>
      <c r="AA645" s="10"/>
    </row>
    <row r="646" spans="1:27" ht="12.75" customHeight="1" x14ac:dyDescent="0.15">
      <c r="A646" s="10"/>
      <c r="B646" s="10"/>
      <c r="C646" s="10"/>
      <c r="D646" s="10"/>
      <c r="E646" s="10"/>
      <c r="F646" s="10"/>
      <c r="G646" s="10"/>
      <c r="H646" s="10"/>
      <c r="I646" s="10"/>
      <c r="J646" s="10"/>
      <c r="K646" s="10"/>
      <c r="L646" s="10"/>
      <c r="M646" s="10"/>
      <c r="N646" s="10"/>
      <c r="O646" s="10"/>
      <c r="P646" s="10"/>
      <c r="Q646" s="10"/>
      <c r="R646" s="10"/>
      <c r="S646" s="10"/>
      <c r="T646" s="10"/>
      <c r="U646" s="10"/>
      <c r="V646" s="10"/>
      <c r="W646" s="10"/>
      <c r="X646" s="10"/>
      <c r="Y646" s="10"/>
      <c r="Z646" s="10"/>
      <c r="AA646" s="10"/>
    </row>
    <row r="647" spans="1:27" ht="12.75" customHeight="1" x14ac:dyDescent="0.15">
      <c r="A647" s="10"/>
      <c r="B647" s="10"/>
      <c r="C647" s="10"/>
      <c r="D647" s="10"/>
      <c r="E647" s="10"/>
      <c r="F647" s="10"/>
      <c r="G647" s="10"/>
      <c r="H647" s="10"/>
      <c r="I647" s="10"/>
      <c r="J647" s="10"/>
      <c r="K647" s="10"/>
      <c r="L647" s="10"/>
      <c r="M647" s="10"/>
      <c r="N647" s="10"/>
      <c r="O647" s="10"/>
      <c r="P647" s="10"/>
      <c r="Q647" s="10"/>
      <c r="R647" s="10"/>
      <c r="S647" s="10"/>
      <c r="T647" s="10"/>
      <c r="U647" s="10"/>
      <c r="V647" s="10"/>
      <c r="W647" s="10"/>
      <c r="X647" s="10"/>
      <c r="Y647" s="10"/>
      <c r="Z647" s="10"/>
      <c r="AA647" s="10"/>
    </row>
    <row r="648" spans="1:27" ht="12.75" customHeight="1" x14ac:dyDescent="0.15">
      <c r="A648" s="10"/>
      <c r="B648" s="10"/>
      <c r="C648" s="10"/>
      <c r="D648" s="10"/>
      <c r="E648" s="10"/>
      <c r="F648" s="10"/>
      <c r="G648" s="10"/>
      <c r="H648" s="10"/>
      <c r="I648" s="10"/>
      <c r="J648" s="10"/>
      <c r="K648" s="10"/>
      <c r="L648" s="10"/>
      <c r="M648" s="10"/>
      <c r="N648" s="10"/>
      <c r="O648" s="10"/>
      <c r="P648" s="10"/>
      <c r="Q648" s="10"/>
      <c r="R648" s="10"/>
      <c r="S648" s="10"/>
      <c r="T648" s="10"/>
      <c r="U648" s="10"/>
      <c r="V648" s="10"/>
      <c r="W648" s="10"/>
      <c r="X648" s="10"/>
      <c r="Y648" s="10"/>
      <c r="Z648" s="10"/>
      <c r="AA648" s="10"/>
    </row>
    <row r="649" spans="1:27" ht="12.75" customHeight="1" x14ac:dyDescent="0.15">
      <c r="A649" s="10"/>
      <c r="B649" s="10"/>
      <c r="C649" s="10"/>
      <c r="D649" s="10"/>
      <c r="E649" s="10"/>
      <c r="F649" s="10"/>
      <c r="G649" s="10"/>
      <c r="H649" s="10"/>
      <c r="I649" s="10"/>
      <c r="J649" s="10"/>
      <c r="K649" s="10"/>
      <c r="L649" s="10"/>
      <c r="M649" s="10"/>
      <c r="N649" s="10"/>
      <c r="O649" s="10"/>
      <c r="P649" s="10"/>
      <c r="Q649" s="10"/>
      <c r="R649" s="10"/>
      <c r="S649" s="10"/>
      <c r="T649" s="10"/>
      <c r="U649" s="10"/>
      <c r="V649" s="10"/>
      <c r="W649" s="10"/>
      <c r="X649" s="10"/>
      <c r="Y649" s="10"/>
      <c r="Z649" s="10"/>
      <c r="AA649" s="10"/>
    </row>
    <row r="650" spans="1:27" ht="12.75" customHeight="1" x14ac:dyDescent="0.15">
      <c r="A650" s="10"/>
      <c r="B650" s="10"/>
      <c r="C650" s="10"/>
      <c r="D650" s="10"/>
      <c r="E650" s="10"/>
      <c r="F650" s="10"/>
      <c r="G650" s="10"/>
      <c r="H650" s="10"/>
      <c r="I650" s="10"/>
      <c r="J650" s="10"/>
      <c r="K650" s="10"/>
      <c r="L650" s="10"/>
      <c r="M650" s="10"/>
      <c r="N650" s="10"/>
      <c r="O650" s="10"/>
      <c r="P650" s="10"/>
      <c r="Q650" s="10"/>
      <c r="R650" s="10"/>
      <c r="S650" s="10"/>
      <c r="T650" s="10"/>
      <c r="U650" s="10"/>
      <c r="V650" s="10"/>
      <c r="W650" s="10"/>
      <c r="X650" s="10"/>
      <c r="Y650" s="10"/>
      <c r="Z650" s="10"/>
      <c r="AA650" s="10"/>
    </row>
    <row r="651" spans="1:27" ht="12.75" customHeight="1" x14ac:dyDescent="0.15">
      <c r="A651" s="10"/>
      <c r="B651" s="10"/>
      <c r="C651" s="10"/>
      <c r="D651" s="10"/>
      <c r="E651" s="10"/>
      <c r="F651" s="10"/>
      <c r="G651" s="10"/>
      <c r="H651" s="10"/>
      <c r="I651" s="10"/>
      <c r="J651" s="10"/>
      <c r="K651" s="10"/>
      <c r="L651" s="10"/>
      <c r="M651" s="10"/>
      <c r="N651" s="10"/>
      <c r="O651" s="10"/>
      <c r="P651" s="10"/>
      <c r="Q651" s="10"/>
      <c r="R651" s="10"/>
      <c r="S651" s="10"/>
      <c r="T651" s="10"/>
      <c r="U651" s="10"/>
      <c r="V651" s="10"/>
      <c r="W651" s="10"/>
      <c r="X651" s="10"/>
      <c r="Y651" s="10"/>
      <c r="Z651" s="10"/>
      <c r="AA651" s="10"/>
    </row>
    <row r="652" spans="1:27" ht="12.75" customHeight="1" x14ac:dyDescent="0.15">
      <c r="A652" s="10"/>
      <c r="B652" s="10"/>
      <c r="C652" s="10"/>
      <c r="D652" s="10"/>
      <c r="E652" s="10"/>
      <c r="F652" s="10"/>
      <c r="G652" s="10"/>
      <c r="H652" s="10"/>
      <c r="I652" s="10"/>
      <c r="J652" s="10"/>
      <c r="K652" s="10"/>
      <c r="L652" s="10"/>
      <c r="M652" s="10"/>
      <c r="N652" s="10"/>
      <c r="O652" s="10"/>
      <c r="P652" s="10"/>
      <c r="Q652" s="10"/>
      <c r="R652" s="10"/>
      <c r="S652" s="10"/>
      <c r="T652" s="10"/>
      <c r="U652" s="10"/>
      <c r="V652" s="10"/>
      <c r="W652" s="10"/>
      <c r="X652" s="10"/>
      <c r="Y652" s="10"/>
      <c r="Z652" s="10"/>
      <c r="AA652" s="10"/>
    </row>
    <row r="653" spans="1:27" ht="12.75" customHeight="1" x14ac:dyDescent="0.15">
      <c r="A653" s="10"/>
      <c r="B653" s="10"/>
      <c r="C653" s="10"/>
      <c r="D653" s="10"/>
      <c r="E653" s="10"/>
      <c r="F653" s="10"/>
      <c r="G653" s="10"/>
      <c r="H653" s="10"/>
      <c r="I653" s="10"/>
      <c r="J653" s="10"/>
      <c r="K653" s="10"/>
      <c r="L653" s="10"/>
      <c r="M653" s="10"/>
      <c r="N653" s="10"/>
      <c r="O653" s="10"/>
      <c r="P653" s="10"/>
      <c r="Q653" s="10"/>
      <c r="R653" s="10"/>
      <c r="S653" s="10"/>
      <c r="T653" s="10"/>
      <c r="U653" s="10"/>
      <c r="V653" s="10"/>
      <c r="W653" s="10"/>
      <c r="X653" s="10"/>
      <c r="Y653" s="10"/>
      <c r="Z653" s="10"/>
      <c r="AA653" s="10"/>
    </row>
    <row r="654" spans="1:27" ht="12.75" customHeight="1" x14ac:dyDescent="0.15">
      <c r="A654" s="10"/>
      <c r="B654" s="10"/>
      <c r="C654" s="10"/>
      <c r="D654" s="10"/>
      <c r="E654" s="10"/>
      <c r="F654" s="10"/>
      <c r="G654" s="10"/>
      <c r="H654" s="10"/>
      <c r="I654" s="10"/>
      <c r="J654" s="10"/>
      <c r="K654" s="10"/>
      <c r="L654" s="10"/>
      <c r="M654" s="10"/>
      <c r="N654" s="10"/>
      <c r="O654" s="10"/>
      <c r="P654" s="10"/>
      <c r="Q654" s="10"/>
      <c r="R654" s="10"/>
      <c r="S654" s="10"/>
      <c r="T654" s="10"/>
      <c r="U654" s="10"/>
      <c r="V654" s="10"/>
      <c r="W654" s="10"/>
      <c r="X654" s="10"/>
      <c r="Y654" s="10"/>
      <c r="Z654" s="10"/>
      <c r="AA654" s="10"/>
    </row>
    <row r="655" spans="1:27" ht="12.75" customHeight="1" x14ac:dyDescent="0.15">
      <c r="A655" s="10"/>
      <c r="B655" s="10"/>
      <c r="C655" s="10"/>
      <c r="D655" s="10"/>
      <c r="E655" s="10"/>
      <c r="F655" s="10"/>
      <c r="G655" s="10"/>
      <c r="H655" s="10"/>
      <c r="I655" s="10"/>
      <c r="J655" s="10"/>
      <c r="K655" s="10"/>
      <c r="L655" s="10"/>
      <c r="M655" s="10"/>
      <c r="N655" s="10"/>
      <c r="O655" s="10"/>
      <c r="P655" s="10"/>
      <c r="Q655" s="10"/>
      <c r="R655" s="10"/>
      <c r="S655" s="10"/>
      <c r="T655" s="10"/>
      <c r="U655" s="10"/>
      <c r="V655" s="10"/>
      <c r="W655" s="10"/>
      <c r="X655" s="10"/>
      <c r="Y655" s="10"/>
      <c r="Z655" s="10"/>
      <c r="AA655" s="10"/>
    </row>
    <row r="656" spans="1:27" ht="12.75" customHeight="1" x14ac:dyDescent="0.15">
      <c r="A656" s="10"/>
      <c r="B656" s="10"/>
      <c r="C656" s="10"/>
      <c r="D656" s="10"/>
      <c r="E656" s="10"/>
      <c r="F656" s="10"/>
      <c r="G656" s="10"/>
      <c r="H656" s="10"/>
      <c r="I656" s="10"/>
      <c r="J656" s="10"/>
      <c r="K656" s="10"/>
      <c r="L656" s="10"/>
      <c r="M656" s="10"/>
      <c r="N656" s="10"/>
      <c r="O656" s="10"/>
      <c r="P656" s="10"/>
      <c r="Q656" s="10"/>
      <c r="R656" s="10"/>
      <c r="S656" s="10"/>
      <c r="T656" s="10"/>
      <c r="U656" s="10"/>
      <c r="V656" s="10"/>
      <c r="W656" s="10"/>
      <c r="X656" s="10"/>
      <c r="Y656" s="10"/>
      <c r="Z656" s="10"/>
      <c r="AA656" s="10"/>
    </row>
    <row r="657" spans="1:27" ht="12.75" customHeight="1" x14ac:dyDescent="0.15">
      <c r="A657" s="10"/>
      <c r="B657" s="10"/>
      <c r="C657" s="10"/>
      <c r="D657" s="10"/>
      <c r="E657" s="10"/>
      <c r="F657" s="10"/>
      <c r="G657" s="10"/>
      <c r="H657" s="10"/>
      <c r="I657" s="10"/>
      <c r="J657" s="10"/>
      <c r="K657" s="10"/>
      <c r="L657" s="10"/>
      <c r="M657" s="10"/>
      <c r="N657" s="10"/>
      <c r="O657" s="10"/>
      <c r="P657" s="10"/>
      <c r="Q657" s="10"/>
      <c r="R657" s="10"/>
      <c r="S657" s="10"/>
      <c r="T657" s="10"/>
      <c r="U657" s="10"/>
      <c r="V657" s="10"/>
      <c r="W657" s="10"/>
      <c r="X657" s="10"/>
      <c r="Y657" s="10"/>
      <c r="Z657" s="10"/>
      <c r="AA657" s="10"/>
    </row>
    <row r="658" spans="1:27" ht="12.75" customHeight="1" x14ac:dyDescent="0.15">
      <c r="A658" s="10"/>
      <c r="B658" s="10"/>
      <c r="C658" s="10"/>
      <c r="D658" s="10"/>
      <c r="E658" s="10"/>
      <c r="F658" s="10"/>
      <c r="G658" s="10"/>
      <c r="H658" s="10"/>
      <c r="I658" s="10"/>
      <c r="J658" s="10"/>
      <c r="K658" s="10"/>
      <c r="L658" s="10"/>
      <c r="M658" s="10"/>
      <c r="N658" s="10"/>
      <c r="O658" s="10"/>
      <c r="P658" s="10"/>
      <c r="Q658" s="10"/>
      <c r="R658" s="10"/>
      <c r="S658" s="10"/>
      <c r="T658" s="10"/>
      <c r="U658" s="10"/>
      <c r="V658" s="10"/>
      <c r="W658" s="10"/>
      <c r="X658" s="10"/>
      <c r="Y658" s="10"/>
      <c r="Z658" s="10"/>
      <c r="AA658" s="10"/>
    </row>
    <row r="659" spans="1:27" ht="12.75" customHeight="1" x14ac:dyDescent="0.15">
      <c r="A659" s="10"/>
      <c r="B659" s="10"/>
      <c r="C659" s="10"/>
      <c r="D659" s="10"/>
      <c r="E659" s="10"/>
      <c r="F659" s="10"/>
      <c r="G659" s="10"/>
      <c r="H659" s="10"/>
      <c r="I659" s="10"/>
      <c r="J659" s="10"/>
      <c r="K659" s="10"/>
      <c r="L659" s="10"/>
      <c r="M659" s="10"/>
      <c r="N659" s="10"/>
      <c r="O659" s="10"/>
      <c r="P659" s="10"/>
      <c r="Q659" s="10"/>
      <c r="R659" s="10"/>
      <c r="S659" s="10"/>
      <c r="T659" s="10"/>
      <c r="U659" s="10"/>
      <c r="V659" s="10"/>
      <c r="W659" s="10"/>
      <c r="X659" s="10"/>
      <c r="Y659" s="10"/>
      <c r="Z659" s="10"/>
      <c r="AA659" s="10"/>
    </row>
    <row r="660" spans="1:27" ht="12.75" customHeight="1" x14ac:dyDescent="0.15">
      <c r="A660" s="10"/>
      <c r="B660" s="10"/>
      <c r="C660" s="10"/>
      <c r="D660" s="10"/>
      <c r="E660" s="10"/>
      <c r="F660" s="10"/>
      <c r="G660" s="10"/>
      <c r="H660" s="10"/>
      <c r="I660" s="10"/>
      <c r="J660" s="10"/>
      <c r="K660" s="10"/>
      <c r="L660" s="10"/>
      <c r="M660" s="10"/>
      <c r="N660" s="10"/>
      <c r="O660" s="10"/>
      <c r="P660" s="10"/>
      <c r="Q660" s="10"/>
      <c r="R660" s="10"/>
      <c r="S660" s="10"/>
      <c r="T660" s="10"/>
      <c r="U660" s="10"/>
      <c r="V660" s="10"/>
      <c r="W660" s="10"/>
      <c r="X660" s="10"/>
      <c r="Y660" s="10"/>
      <c r="Z660" s="10"/>
      <c r="AA660" s="10"/>
    </row>
    <row r="661" spans="1:27" ht="12.75" customHeight="1" x14ac:dyDescent="0.15">
      <c r="A661" s="10"/>
      <c r="B661" s="10"/>
      <c r="C661" s="10"/>
      <c r="D661" s="10"/>
      <c r="E661" s="10"/>
      <c r="F661" s="10"/>
      <c r="G661" s="10"/>
      <c r="H661" s="10"/>
      <c r="I661" s="10"/>
      <c r="J661" s="10"/>
      <c r="K661" s="10"/>
      <c r="L661" s="10"/>
      <c r="M661" s="10"/>
      <c r="N661" s="10"/>
      <c r="O661" s="10"/>
      <c r="P661" s="10"/>
      <c r="Q661" s="10"/>
      <c r="R661" s="10"/>
      <c r="S661" s="10"/>
      <c r="T661" s="10"/>
      <c r="U661" s="10"/>
      <c r="V661" s="10"/>
      <c r="W661" s="10"/>
      <c r="X661" s="10"/>
      <c r="Y661" s="10"/>
      <c r="Z661" s="10"/>
      <c r="AA661" s="10"/>
    </row>
    <row r="662" spans="1:27" ht="12.75" customHeight="1" x14ac:dyDescent="0.15">
      <c r="A662" s="10"/>
      <c r="B662" s="10"/>
      <c r="C662" s="10"/>
      <c r="D662" s="10"/>
      <c r="E662" s="10"/>
      <c r="F662" s="10"/>
      <c r="G662" s="10"/>
      <c r="H662" s="10"/>
      <c r="I662" s="10"/>
      <c r="J662" s="10"/>
      <c r="K662" s="10"/>
      <c r="L662" s="10"/>
      <c r="M662" s="10"/>
      <c r="N662" s="10"/>
      <c r="O662" s="10"/>
      <c r="P662" s="10"/>
      <c r="Q662" s="10"/>
      <c r="R662" s="10"/>
      <c r="S662" s="10"/>
      <c r="T662" s="10"/>
      <c r="U662" s="10"/>
      <c r="V662" s="10"/>
      <c r="W662" s="10"/>
      <c r="X662" s="10"/>
      <c r="Y662" s="10"/>
      <c r="Z662" s="10"/>
      <c r="AA662" s="10"/>
    </row>
    <row r="663" spans="1:27" ht="12.75" customHeight="1" x14ac:dyDescent="0.15">
      <c r="A663" s="10"/>
      <c r="B663" s="10"/>
      <c r="C663" s="10"/>
      <c r="D663" s="10"/>
      <c r="E663" s="10"/>
      <c r="F663" s="10"/>
      <c r="G663" s="10"/>
      <c r="H663" s="10"/>
      <c r="I663" s="10"/>
      <c r="J663" s="10"/>
      <c r="K663" s="10"/>
      <c r="L663" s="10"/>
      <c r="M663" s="10"/>
      <c r="N663" s="10"/>
      <c r="O663" s="10"/>
      <c r="P663" s="10"/>
      <c r="Q663" s="10"/>
      <c r="R663" s="10"/>
      <c r="S663" s="10"/>
      <c r="T663" s="10"/>
      <c r="U663" s="10"/>
      <c r="V663" s="10"/>
      <c r="W663" s="10"/>
      <c r="X663" s="10"/>
      <c r="Y663" s="10"/>
      <c r="Z663" s="10"/>
      <c r="AA663" s="10"/>
    </row>
    <row r="664" spans="1:27" ht="12.75" customHeight="1" x14ac:dyDescent="0.15">
      <c r="A664" s="10"/>
      <c r="B664" s="10"/>
      <c r="C664" s="10"/>
      <c r="D664" s="10"/>
      <c r="E664" s="10"/>
      <c r="F664" s="10"/>
      <c r="G664" s="10"/>
      <c r="H664" s="10"/>
      <c r="I664" s="10"/>
      <c r="J664" s="10"/>
      <c r="K664" s="10"/>
      <c r="L664" s="10"/>
      <c r="M664" s="10"/>
      <c r="N664" s="10"/>
      <c r="O664" s="10"/>
      <c r="P664" s="10"/>
      <c r="Q664" s="10"/>
      <c r="R664" s="10"/>
      <c r="S664" s="10"/>
      <c r="T664" s="10"/>
      <c r="U664" s="10"/>
      <c r="V664" s="10"/>
      <c r="W664" s="10"/>
      <c r="X664" s="10"/>
      <c r="Y664" s="10"/>
      <c r="Z664" s="10"/>
      <c r="AA664" s="10"/>
    </row>
    <row r="665" spans="1:27" ht="12.75" customHeight="1" x14ac:dyDescent="0.15">
      <c r="A665" s="10"/>
      <c r="B665" s="10"/>
      <c r="C665" s="10"/>
      <c r="D665" s="10"/>
      <c r="E665" s="10"/>
      <c r="F665" s="10"/>
      <c r="G665" s="10"/>
      <c r="H665" s="10"/>
      <c r="I665" s="10"/>
      <c r="J665" s="10"/>
      <c r="K665" s="10"/>
      <c r="L665" s="10"/>
      <c r="M665" s="10"/>
      <c r="N665" s="10"/>
      <c r="O665" s="10"/>
      <c r="P665" s="10"/>
      <c r="Q665" s="10"/>
      <c r="R665" s="10"/>
      <c r="S665" s="10"/>
      <c r="T665" s="10"/>
      <c r="U665" s="10"/>
      <c r="V665" s="10"/>
      <c r="W665" s="10"/>
      <c r="X665" s="10"/>
      <c r="Y665" s="10"/>
      <c r="Z665" s="10"/>
      <c r="AA665" s="10"/>
    </row>
    <row r="666" spans="1:27" ht="12.75" customHeight="1" x14ac:dyDescent="0.15">
      <c r="A666" s="10"/>
      <c r="B666" s="10"/>
      <c r="C666" s="10"/>
      <c r="D666" s="10"/>
      <c r="E666" s="10"/>
      <c r="F666" s="10"/>
      <c r="G666" s="10"/>
      <c r="H666" s="10"/>
      <c r="I666" s="10"/>
      <c r="J666" s="10"/>
      <c r="K666" s="10"/>
      <c r="L666" s="10"/>
      <c r="M666" s="10"/>
      <c r="N666" s="10"/>
      <c r="O666" s="10"/>
      <c r="P666" s="10"/>
      <c r="Q666" s="10"/>
      <c r="R666" s="10"/>
      <c r="S666" s="10"/>
      <c r="T666" s="10"/>
      <c r="U666" s="10"/>
      <c r="V666" s="10"/>
      <c r="W666" s="10"/>
      <c r="X666" s="10"/>
      <c r="Y666" s="10"/>
      <c r="Z666" s="10"/>
      <c r="AA666" s="10"/>
    </row>
    <row r="667" spans="1:27" ht="12.75" customHeight="1" x14ac:dyDescent="0.15">
      <c r="A667" s="10"/>
      <c r="B667" s="10"/>
      <c r="C667" s="10"/>
      <c r="D667" s="10"/>
      <c r="E667" s="10"/>
      <c r="F667" s="10"/>
      <c r="G667" s="10"/>
      <c r="H667" s="10"/>
      <c r="I667" s="10"/>
      <c r="J667" s="10"/>
      <c r="K667" s="10"/>
      <c r="L667" s="10"/>
      <c r="M667" s="10"/>
      <c r="N667" s="10"/>
      <c r="O667" s="10"/>
      <c r="P667" s="10"/>
      <c r="Q667" s="10"/>
      <c r="R667" s="10"/>
      <c r="S667" s="10"/>
      <c r="T667" s="10"/>
      <c r="U667" s="10"/>
      <c r="V667" s="10"/>
      <c r="W667" s="10"/>
      <c r="X667" s="10"/>
      <c r="Y667" s="10"/>
      <c r="Z667" s="10"/>
      <c r="AA667" s="10"/>
    </row>
    <row r="668" spans="1:27" ht="12.75" customHeight="1" x14ac:dyDescent="0.15">
      <c r="A668" s="10"/>
      <c r="B668" s="10"/>
      <c r="C668" s="10"/>
      <c r="D668" s="10"/>
      <c r="E668" s="10"/>
      <c r="F668" s="10"/>
      <c r="G668" s="10"/>
      <c r="H668" s="10"/>
      <c r="I668" s="10"/>
      <c r="J668" s="10"/>
      <c r="K668" s="10"/>
      <c r="L668" s="10"/>
      <c r="M668" s="10"/>
      <c r="N668" s="10"/>
      <c r="O668" s="10"/>
      <c r="P668" s="10"/>
      <c r="Q668" s="10"/>
      <c r="R668" s="10"/>
      <c r="S668" s="10"/>
      <c r="T668" s="10"/>
      <c r="U668" s="10"/>
      <c r="V668" s="10"/>
      <c r="W668" s="10"/>
      <c r="X668" s="10"/>
      <c r="Y668" s="10"/>
      <c r="Z668" s="10"/>
      <c r="AA668" s="10"/>
    </row>
    <row r="669" spans="1:27" ht="12.75" customHeight="1" x14ac:dyDescent="0.15">
      <c r="A669" s="10"/>
      <c r="B669" s="10"/>
      <c r="C669" s="10"/>
      <c r="D669" s="10"/>
      <c r="E669" s="10"/>
      <c r="F669" s="10"/>
      <c r="G669" s="10"/>
      <c r="H669" s="10"/>
      <c r="I669" s="10"/>
      <c r="J669" s="10"/>
      <c r="K669" s="10"/>
      <c r="L669" s="10"/>
      <c r="M669" s="10"/>
      <c r="N669" s="10"/>
      <c r="O669" s="10"/>
      <c r="P669" s="10"/>
      <c r="Q669" s="10"/>
      <c r="R669" s="10"/>
      <c r="S669" s="10"/>
      <c r="T669" s="10"/>
      <c r="U669" s="10"/>
      <c r="V669" s="10"/>
      <c r="W669" s="10"/>
      <c r="X669" s="10"/>
      <c r="Y669" s="10"/>
      <c r="Z669" s="10"/>
      <c r="AA669" s="10"/>
    </row>
    <row r="670" spans="1:27" ht="12.75" customHeight="1" x14ac:dyDescent="0.15">
      <c r="A670" s="10"/>
      <c r="B670" s="10"/>
      <c r="C670" s="10"/>
      <c r="D670" s="10"/>
      <c r="E670" s="10"/>
      <c r="F670" s="10"/>
      <c r="G670" s="10"/>
      <c r="H670" s="10"/>
      <c r="I670" s="10"/>
      <c r="J670" s="10"/>
      <c r="K670" s="10"/>
      <c r="L670" s="10"/>
      <c r="M670" s="10"/>
      <c r="N670" s="10"/>
      <c r="O670" s="10"/>
      <c r="P670" s="10"/>
      <c r="Q670" s="10"/>
      <c r="R670" s="10"/>
      <c r="S670" s="10"/>
      <c r="T670" s="10"/>
      <c r="U670" s="10"/>
      <c r="V670" s="10"/>
      <c r="W670" s="10"/>
      <c r="X670" s="10"/>
      <c r="Y670" s="10"/>
      <c r="Z670" s="10"/>
      <c r="AA670" s="10"/>
    </row>
    <row r="671" spans="1:27" ht="12.75" customHeight="1" x14ac:dyDescent="0.15">
      <c r="A671" s="10"/>
      <c r="B671" s="10"/>
      <c r="C671" s="10"/>
      <c r="D671" s="10"/>
      <c r="E671" s="10"/>
      <c r="F671" s="10"/>
      <c r="G671" s="10"/>
      <c r="H671" s="10"/>
      <c r="I671" s="10"/>
      <c r="J671" s="10"/>
      <c r="K671" s="10"/>
      <c r="L671" s="10"/>
      <c r="M671" s="10"/>
      <c r="N671" s="10"/>
      <c r="O671" s="10"/>
      <c r="P671" s="10"/>
      <c r="Q671" s="10"/>
      <c r="R671" s="10"/>
      <c r="S671" s="10"/>
      <c r="T671" s="10"/>
      <c r="U671" s="10"/>
      <c r="V671" s="10"/>
      <c r="W671" s="10"/>
      <c r="X671" s="10"/>
      <c r="Y671" s="10"/>
      <c r="Z671" s="10"/>
      <c r="AA671" s="10"/>
    </row>
    <row r="672" spans="1:27" ht="12.75" customHeight="1" x14ac:dyDescent="0.15">
      <c r="A672" s="10"/>
      <c r="B672" s="10"/>
      <c r="C672" s="10"/>
      <c r="D672" s="10"/>
      <c r="E672" s="10"/>
      <c r="F672" s="10"/>
      <c r="G672" s="10"/>
      <c r="H672" s="10"/>
      <c r="I672" s="10"/>
      <c r="J672" s="10"/>
      <c r="K672" s="10"/>
      <c r="L672" s="10"/>
      <c r="M672" s="10"/>
      <c r="N672" s="10"/>
      <c r="O672" s="10"/>
      <c r="P672" s="10"/>
      <c r="Q672" s="10"/>
      <c r="R672" s="10"/>
      <c r="S672" s="10"/>
      <c r="T672" s="10"/>
      <c r="U672" s="10"/>
      <c r="V672" s="10"/>
      <c r="W672" s="10"/>
      <c r="X672" s="10"/>
      <c r="Y672" s="10"/>
      <c r="Z672" s="10"/>
      <c r="AA672" s="10"/>
    </row>
    <row r="673" spans="1:27" ht="12.75" customHeight="1" x14ac:dyDescent="0.15">
      <c r="A673" s="10"/>
      <c r="B673" s="10"/>
      <c r="C673" s="10"/>
      <c r="D673" s="10"/>
      <c r="E673" s="10"/>
      <c r="F673" s="10"/>
      <c r="G673" s="10"/>
      <c r="H673" s="10"/>
      <c r="I673" s="10"/>
      <c r="J673" s="10"/>
      <c r="K673" s="10"/>
      <c r="L673" s="10"/>
      <c r="M673" s="10"/>
      <c r="N673" s="10"/>
      <c r="O673" s="10"/>
      <c r="P673" s="10"/>
      <c r="Q673" s="10"/>
      <c r="R673" s="10"/>
      <c r="S673" s="10"/>
      <c r="T673" s="10"/>
      <c r="U673" s="10"/>
      <c r="V673" s="10"/>
      <c r="W673" s="10"/>
      <c r="X673" s="10"/>
      <c r="Y673" s="10"/>
      <c r="Z673" s="10"/>
      <c r="AA673" s="10"/>
    </row>
    <row r="674" spans="1:27" ht="12.75" customHeight="1" x14ac:dyDescent="0.15">
      <c r="A674" s="10"/>
      <c r="B674" s="10"/>
      <c r="C674" s="10"/>
      <c r="D674" s="10"/>
      <c r="E674" s="10"/>
      <c r="F674" s="10"/>
      <c r="G674" s="10"/>
      <c r="H674" s="10"/>
      <c r="I674" s="10"/>
      <c r="J674" s="10"/>
      <c r="K674" s="10"/>
      <c r="L674" s="10"/>
      <c r="M674" s="10"/>
      <c r="N674" s="10"/>
      <c r="O674" s="10"/>
      <c r="P674" s="10"/>
      <c r="Q674" s="10"/>
      <c r="R674" s="10"/>
      <c r="S674" s="10"/>
      <c r="T674" s="10"/>
      <c r="U674" s="10"/>
      <c r="V674" s="10"/>
      <c r="W674" s="10"/>
      <c r="X674" s="10"/>
      <c r="Y674" s="10"/>
      <c r="Z674" s="10"/>
      <c r="AA674" s="10"/>
    </row>
    <row r="675" spans="1:27" ht="12.75" customHeight="1" x14ac:dyDescent="0.15">
      <c r="A675" s="10"/>
      <c r="B675" s="10"/>
      <c r="C675" s="10"/>
      <c r="D675" s="10"/>
      <c r="E675" s="10"/>
      <c r="F675" s="10"/>
      <c r="G675" s="10"/>
      <c r="H675" s="10"/>
      <c r="I675" s="10"/>
      <c r="J675" s="10"/>
      <c r="K675" s="10"/>
      <c r="L675" s="10"/>
      <c r="M675" s="10"/>
      <c r="N675" s="10"/>
      <c r="O675" s="10"/>
      <c r="P675" s="10"/>
      <c r="Q675" s="10"/>
      <c r="R675" s="10"/>
      <c r="S675" s="10"/>
      <c r="T675" s="10"/>
      <c r="U675" s="10"/>
      <c r="V675" s="10"/>
      <c r="W675" s="10"/>
      <c r="X675" s="10"/>
      <c r="Y675" s="10"/>
      <c r="Z675" s="10"/>
      <c r="AA675" s="10"/>
    </row>
    <row r="676" spans="1:27" ht="12.75" customHeight="1" x14ac:dyDescent="0.15">
      <c r="A676" s="10"/>
      <c r="B676" s="10"/>
      <c r="C676" s="10"/>
      <c r="D676" s="10"/>
      <c r="E676" s="10"/>
      <c r="F676" s="10"/>
      <c r="G676" s="10"/>
      <c r="H676" s="10"/>
      <c r="I676" s="10"/>
      <c r="J676" s="10"/>
      <c r="K676" s="10"/>
      <c r="L676" s="10"/>
      <c r="M676" s="10"/>
      <c r="N676" s="10"/>
      <c r="O676" s="10"/>
      <c r="P676" s="10"/>
      <c r="Q676" s="10"/>
      <c r="R676" s="10"/>
      <c r="S676" s="10"/>
      <c r="T676" s="10"/>
      <c r="U676" s="10"/>
      <c r="V676" s="10"/>
      <c r="W676" s="10"/>
      <c r="X676" s="10"/>
      <c r="Y676" s="10"/>
      <c r="Z676" s="10"/>
      <c r="AA676" s="10"/>
    </row>
    <row r="677" spans="1:27" ht="12.75" customHeight="1" x14ac:dyDescent="0.15">
      <c r="A677" s="10"/>
      <c r="B677" s="10"/>
      <c r="C677" s="10"/>
      <c r="D677" s="10"/>
      <c r="E677" s="10"/>
      <c r="F677" s="10"/>
      <c r="G677" s="10"/>
      <c r="H677" s="10"/>
      <c r="I677" s="10"/>
      <c r="J677" s="10"/>
      <c r="K677" s="10"/>
      <c r="L677" s="10"/>
      <c r="M677" s="10"/>
      <c r="N677" s="10"/>
      <c r="O677" s="10"/>
      <c r="P677" s="10"/>
      <c r="Q677" s="10"/>
      <c r="R677" s="10"/>
      <c r="S677" s="10"/>
      <c r="T677" s="10"/>
      <c r="U677" s="10"/>
      <c r="V677" s="10"/>
      <c r="W677" s="10"/>
      <c r="X677" s="10"/>
      <c r="Y677" s="10"/>
      <c r="Z677" s="10"/>
      <c r="AA677" s="10"/>
    </row>
    <row r="678" spans="1:27" ht="12.75" customHeight="1" x14ac:dyDescent="0.15">
      <c r="A678" s="10"/>
      <c r="B678" s="10"/>
      <c r="C678" s="10"/>
      <c r="D678" s="10"/>
      <c r="E678" s="10"/>
      <c r="F678" s="10"/>
      <c r="G678" s="10"/>
      <c r="H678" s="10"/>
      <c r="I678" s="10"/>
      <c r="J678" s="10"/>
      <c r="K678" s="10"/>
      <c r="L678" s="10"/>
      <c r="M678" s="10"/>
      <c r="N678" s="10"/>
      <c r="O678" s="10"/>
      <c r="P678" s="10"/>
      <c r="Q678" s="10"/>
      <c r="R678" s="10"/>
      <c r="S678" s="10"/>
      <c r="T678" s="10"/>
      <c r="U678" s="10"/>
      <c r="V678" s="10"/>
      <c r="W678" s="10"/>
      <c r="X678" s="10"/>
      <c r="Y678" s="10"/>
      <c r="Z678" s="10"/>
      <c r="AA678" s="10"/>
    </row>
    <row r="679" spans="1:27" ht="12.75" customHeight="1" x14ac:dyDescent="0.15">
      <c r="A679" s="10"/>
      <c r="B679" s="10"/>
      <c r="C679" s="10"/>
      <c r="D679" s="10"/>
      <c r="E679" s="10"/>
      <c r="F679" s="10"/>
      <c r="G679" s="10"/>
      <c r="H679" s="10"/>
      <c r="I679" s="10"/>
      <c r="J679" s="10"/>
      <c r="K679" s="10"/>
      <c r="L679" s="10"/>
      <c r="M679" s="10"/>
      <c r="N679" s="10"/>
      <c r="O679" s="10"/>
      <c r="P679" s="10"/>
      <c r="Q679" s="10"/>
      <c r="R679" s="10"/>
      <c r="S679" s="10"/>
      <c r="T679" s="10"/>
      <c r="U679" s="10"/>
      <c r="V679" s="10"/>
      <c r="W679" s="10"/>
      <c r="X679" s="10"/>
      <c r="Y679" s="10"/>
      <c r="Z679" s="10"/>
      <c r="AA679" s="10"/>
    </row>
    <row r="680" spans="1:27" ht="12.75" customHeight="1" x14ac:dyDescent="0.15">
      <c r="A680" s="10"/>
      <c r="B680" s="10"/>
      <c r="C680" s="10"/>
      <c r="D680" s="10"/>
      <c r="E680" s="10"/>
      <c r="F680" s="10"/>
      <c r="G680" s="10"/>
      <c r="H680" s="10"/>
      <c r="I680" s="10"/>
      <c r="J680" s="10"/>
      <c r="K680" s="10"/>
      <c r="L680" s="10"/>
      <c r="M680" s="10"/>
      <c r="N680" s="10"/>
      <c r="O680" s="10"/>
      <c r="P680" s="10"/>
      <c r="Q680" s="10"/>
      <c r="R680" s="10"/>
      <c r="S680" s="10"/>
      <c r="T680" s="10"/>
      <c r="U680" s="10"/>
      <c r="V680" s="10"/>
      <c r="W680" s="10"/>
      <c r="X680" s="10"/>
      <c r="Y680" s="10"/>
      <c r="Z680" s="10"/>
      <c r="AA680" s="10"/>
    </row>
    <row r="681" spans="1:27" ht="12.75" customHeight="1" x14ac:dyDescent="0.15">
      <c r="A681" s="10"/>
      <c r="B681" s="10"/>
      <c r="C681" s="10"/>
      <c r="D681" s="10"/>
      <c r="E681" s="10"/>
      <c r="F681" s="10"/>
      <c r="G681" s="10"/>
      <c r="H681" s="10"/>
      <c r="I681" s="10"/>
      <c r="J681" s="10"/>
      <c r="K681" s="10"/>
      <c r="L681" s="10"/>
      <c r="M681" s="10"/>
      <c r="N681" s="10"/>
      <c r="O681" s="10"/>
      <c r="P681" s="10"/>
      <c r="Q681" s="10"/>
      <c r="R681" s="10"/>
      <c r="S681" s="10"/>
      <c r="T681" s="10"/>
      <c r="U681" s="10"/>
      <c r="V681" s="10"/>
      <c r="W681" s="10"/>
      <c r="X681" s="10"/>
      <c r="Y681" s="10"/>
      <c r="Z681" s="10"/>
      <c r="AA681" s="10"/>
    </row>
    <row r="682" spans="1:27" ht="12.75" customHeight="1" x14ac:dyDescent="0.15">
      <c r="A682" s="10"/>
      <c r="B682" s="10"/>
      <c r="C682" s="10"/>
      <c r="D682" s="10"/>
      <c r="E682" s="10"/>
      <c r="F682" s="10"/>
      <c r="G682" s="10"/>
      <c r="H682" s="10"/>
      <c r="I682" s="10"/>
      <c r="J682" s="10"/>
      <c r="K682" s="10"/>
      <c r="L682" s="10"/>
      <c r="M682" s="10"/>
      <c r="N682" s="10"/>
      <c r="O682" s="10"/>
      <c r="P682" s="10"/>
      <c r="Q682" s="10"/>
      <c r="R682" s="10"/>
      <c r="S682" s="10"/>
      <c r="T682" s="10"/>
      <c r="U682" s="10"/>
      <c r="V682" s="10"/>
      <c r="W682" s="10"/>
      <c r="X682" s="10"/>
      <c r="Y682" s="10"/>
      <c r="Z682" s="10"/>
      <c r="AA682" s="10"/>
    </row>
    <row r="683" spans="1:27" ht="12.75" customHeight="1" x14ac:dyDescent="0.15">
      <c r="A683" s="10"/>
      <c r="B683" s="10"/>
      <c r="C683" s="10"/>
      <c r="D683" s="10"/>
      <c r="E683" s="10"/>
      <c r="F683" s="10"/>
      <c r="G683" s="10"/>
      <c r="H683" s="10"/>
      <c r="I683" s="10"/>
      <c r="J683" s="10"/>
      <c r="K683" s="10"/>
      <c r="L683" s="10"/>
      <c r="M683" s="10"/>
      <c r="N683" s="10"/>
      <c r="O683" s="10"/>
      <c r="P683" s="10"/>
      <c r="Q683" s="10"/>
      <c r="R683" s="10"/>
      <c r="S683" s="10"/>
      <c r="T683" s="10"/>
      <c r="U683" s="10"/>
      <c r="V683" s="10"/>
      <c r="W683" s="10"/>
      <c r="X683" s="10"/>
      <c r="Y683" s="10"/>
      <c r="Z683" s="10"/>
      <c r="AA683" s="10"/>
    </row>
    <row r="684" spans="1:27" ht="12.75" customHeight="1" x14ac:dyDescent="0.15">
      <c r="A684" s="10"/>
      <c r="B684" s="10"/>
      <c r="C684" s="10"/>
      <c r="D684" s="10"/>
      <c r="E684" s="10"/>
      <c r="F684" s="10"/>
      <c r="G684" s="10"/>
      <c r="H684" s="10"/>
      <c r="I684" s="10"/>
      <c r="J684" s="10"/>
      <c r="K684" s="10"/>
      <c r="L684" s="10"/>
      <c r="M684" s="10"/>
      <c r="N684" s="10"/>
      <c r="O684" s="10"/>
      <c r="P684" s="10"/>
      <c r="Q684" s="10"/>
      <c r="R684" s="10"/>
      <c r="S684" s="10"/>
      <c r="T684" s="10"/>
      <c r="U684" s="10"/>
      <c r="V684" s="10"/>
      <c r="W684" s="10"/>
      <c r="X684" s="10"/>
      <c r="Y684" s="10"/>
      <c r="Z684" s="10"/>
      <c r="AA684" s="10"/>
    </row>
    <row r="685" spans="1:27" ht="12.75" customHeight="1" x14ac:dyDescent="0.15">
      <c r="A685" s="10"/>
      <c r="B685" s="10"/>
      <c r="C685" s="10"/>
      <c r="D685" s="10"/>
      <c r="E685" s="10"/>
      <c r="F685" s="10"/>
      <c r="G685" s="10"/>
      <c r="H685" s="10"/>
      <c r="I685" s="10"/>
      <c r="J685" s="10"/>
      <c r="K685" s="10"/>
      <c r="L685" s="10"/>
      <c r="M685" s="10"/>
      <c r="N685" s="10"/>
      <c r="O685" s="10"/>
      <c r="P685" s="10"/>
      <c r="Q685" s="10"/>
      <c r="R685" s="10"/>
      <c r="S685" s="10"/>
      <c r="T685" s="10"/>
      <c r="U685" s="10"/>
      <c r="V685" s="10"/>
      <c r="W685" s="10"/>
      <c r="X685" s="10"/>
      <c r="Y685" s="10"/>
      <c r="Z685" s="10"/>
      <c r="AA685" s="10"/>
    </row>
    <row r="686" spans="1:27" ht="12.75" customHeight="1" x14ac:dyDescent="0.15">
      <c r="A686" s="10"/>
      <c r="B686" s="10"/>
      <c r="C686" s="10"/>
      <c r="D686" s="10"/>
      <c r="E686" s="10"/>
      <c r="F686" s="10"/>
      <c r="G686" s="10"/>
      <c r="H686" s="10"/>
      <c r="I686" s="10"/>
      <c r="J686" s="10"/>
      <c r="K686" s="10"/>
      <c r="L686" s="10"/>
      <c r="M686" s="10"/>
      <c r="N686" s="10"/>
      <c r="O686" s="10"/>
      <c r="P686" s="10"/>
      <c r="Q686" s="10"/>
      <c r="R686" s="10"/>
      <c r="S686" s="10"/>
      <c r="T686" s="10"/>
      <c r="U686" s="10"/>
      <c r="V686" s="10"/>
      <c r="W686" s="10"/>
      <c r="X686" s="10"/>
      <c r="Y686" s="10"/>
      <c r="Z686" s="10"/>
      <c r="AA686" s="10"/>
    </row>
    <row r="687" spans="1:27" ht="12.75" customHeight="1" x14ac:dyDescent="0.15">
      <c r="A687" s="10"/>
      <c r="B687" s="10"/>
      <c r="C687" s="10"/>
      <c r="D687" s="10"/>
      <c r="E687" s="10"/>
      <c r="F687" s="10"/>
      <c r="G687" s="10"/>
      <c r="H687" s="10"/>
      <c r="I687" s="10"/>
      <c r="J687" s="10"/>
      <c r="K687" s="10"/>
      <c r="L687" s="10"/>
      <c r="M687" s="10"/>
      <c r="N687" s="10"/>
      <c r="O687" s="10"/>
      <c r="P687" s="10"/>
      <c r="Q687" s="10"/>
      <c r="R687" s="10"/>
      <c r="S687" s="10"/>
      <c r="T687" s="10"/>
      <c r="U687" s="10"/>
      <c r="V687" s="10"/>
      <c r="W687" s="10"/>
      <c r="X687" s="10"/>
      <c r="Y687" s="10"/>
      <c r="Z687" s="10"/>
      <c r="AA687" s="10"/>
    </row>
    <row r="688" spans="1:27" ht="12.75" customHeight="1" x14ac:dyDescent="0.15">
      <c r="A688" s="10"/>
      <c r="B688" s="10"/>
      <c r="C688" s="10"/>
      <c r="D688" s="10"/>
      <c r="E688" s="10"/>
      <c r="F688" s="10"/>
      <c r="G688" s="10"/>
      <c r="H688" s="10"/>
      <c r="I688" s="10"/>
      <c r="J688" s="10"/>
      <c r="K688" s="10"/>
      <c r="L688" s="10"/>
      <c r="M688" s="10"/>
      <c r="N688" s="10"/>
      <c r="O688" s="10"/>
      <c r="P688" s="10"/>
      <c r="Q688" s="10"/>
      <c r="R688" s="10"/>
      <c r="S688" s="10"/>
      <c r="T688" s="10"/>
      <c r="U688" s="10"/>
      <c r="V688" s="10"/>
      <c r="W688" s="10"/>
      <c r="X688" s="10"/>
      <c r="Y688" s="10"/>
      <c r="Z688" s="10"/>
      <c r="AA688" s="10"/>
    </row>
    <row r="689" spans="1:27" ht="12.75" customHeight="1" x14ac:dyDescent="0.15">
      <c r="A689" s="10"/>
      <c r="B689" s="10"/>
      <c r="C689" s="10"/>
      <c r="D689" s="10"/>
      <c r="E689" s="10"/>
      <c r="F689" s="10"/>
      <c r="G689" s="10"/>
      <c r="H689" s="10"/>
      <c r="I689" s="10"/>
      <c r="J689" s="10"/>
      <c r="K689" s="10"/>
      <c r="L689" s="10"/>
      <c r="M689" s="10"/>
      <c r="N689" s="10"/>
      <c r="O689" s="10"/>
      <c r="P689" s="10"/>
      <c r="Q689" s="10"/>
      <c r="R689" s="10"/>
      <c r="S689" s="10"/>
      <c r="T689" s="10"/>
      <c r="U689" s="10"/>
      <c r="V689" s="10"/>
      <c r="W689" s="10"/>
      <c r="X689" s="10"/>
      <c r="Y689" s="10"/>
      <c r="Z689" s="10"/>
      <c r="AA689" s="10"/>
    </row>
    <row r="690" spans="1:27" ht="12.75" customHeight="1" x14ac:dyDescent="0.15">
      <c r="A690" s="10"/>
      <c r="B690" s="10"/>
      <c r="C690" s="10"/>
      <c r="D690" s="10"/>
      <c r="E690" s="10"/>
      <c r="F690" s="10"/>
      <c r="G690" s="10"/>
      <c r="H690" s="10"/>
      <c r="I690" s="10"/>
      <c r="J690" s="10"/>
      <c r="K690" s="10"/>
      <c r="L690" s="10"/>
      <c r="M690" s="10"/>
      <c r="N690" s="10"/>
      <c r="O690" s="10"/>
      <c r="P690" s="10"/>
      <c r="Q690" s="10"/>
      <c r="R690" s="10"/>
      <c r="S690" s="10"/>
      <c r="T690" s="10"/>
      <c r="U690" s="10"/>
      <c r="V690" s="10"/>
      <c r="W690" s="10"/>
      <c r="X690" s="10"/>
      <c r="Y690" s="10"/>
      <c r="Z690" s="10"/>
      <c r="AA690" s="10"/>
    </row>
    <row r="691" spans="1:27" ht="12.75" customHeight="1" x14ac:dyDescent="0.15">
      <c r="A691" s="10"/>
      <c r="B691" s="10"/>
      <c r="C691" s="10"/>
      <c r="D691" s="10"/>
      <c r="E691" s="10"/>
      <c r="F691" s="10"/>
      <c r="G691" s="10"/>
      <c r="H691" s="10"/>
      <c r="I691" s="10"/>
      <c r="J691" s="10"/>
      <c r="K691" s="10"/>
      <c r="L691" s="10"/>
      <c r="M691" s="10"/>
      <c r="N691" s="10"/>
      <c r="O691" s="10"/>
      <c r="P691" s="10"/>
      <c r="Q691" s="10"/>
      <c r="R691" s="10"/>
      <c r="S691" s="10"/>
      <c r="T691" s="10"/>
      <c r="U691" s="10"/>
      <c r="V691" s="10"/>
      <c r="W691" s="10"/>
      <c r="X691" s="10"/>
      <c r="Y691" s="10"/>
      <c r="Z691" s="10"/>
      <c r="AA691" s="10"/>
    </row>
    <row r="692" spans="1:27" ht="12.75" customHeight="1" x14ac:dyDescent="0.15">
      <c r="A692" s="10"/>
      <c r="B692" s="10"/>
      <c r="C692" s="10"/>
      <c r="D692" s="10"/>
      <c r="E692" s="10"/>
      <c r="F692" s="10"/>
      <c r="G692" s="10"/>
      <c r="H692" s="10"/>
      <c r="I692" s="10"/>
      <c r="J692" s="10"/>
      <c r="K692" s="10"/>
      <c r="L692" s="10"/>
      <c r="M692" s="10"/>
      <c r="N692" s="10"/>
      <c r="O692" s="10"/>
      <c r="P692" s="10"/>
      <c r="Q692" s="10"/>
      <c r="R692" s="10"/>
      <c r="S692" s="10"/>
      <c r="T692" s="10"/>
      <c r="U692" s="10"/>
      <c r="V692" s="10"/>
      <c r="W692" s="10"/>
      <c r="X692" s="10"/>
      <c r="Y692" s="10"/>
      <c r="Z692" s="10"/>
      <c r="AA692" s="10"/>
    </row>
    <row r="693" spans="1:27" ht="12.75" customHeight="1" x14ac:dyDescent="0.15">
      <c r="A693" s="10"/>
      <c r="B693" s="10"/>
      <c r="C693" s="10"/>
      <c r="D693" s="10"/>
      <c r="E693" s="10"/>
      <c r="F693" s="10"/>
      <c r="G693" s="10"/>
      <c r="H693" s="10"/>
      <c r="I693" s="10"/>
      <c r="J693" s="10"/>
      <c r="K693" s="10"/>
      <c r="L693" s="10"/>
      <c r="M693" s="10"/>
      <c r="N693" s="10"/>
      <c r="O693" s="10"/>
      <c r="P693" s="10"/>
      <c r="Q693" s="10"/>
      <c r="R693" s="10"/>
      <c r="S693" s="10"/>
      <c r="T693" s="10"/>
      <c r="U693" s="10"/>
      <c r="V693" s="10"/>
      <c r="W693" s="10"/>
      <c r="X693" s="10"/>
      <c r="Y693" s="10"/>
      <c r="Z693" s="10"/>
      <c r="AA693" s="10"/>
    </row>
    <row r="694" spans="1:27" ht="12.75" customHeight="1" x14ac:dyDescent="0.15">
      <c r="A694" s="10"/>
      <c r="B694" s="10"/>
      <c r="C694" s="10"/>
      <c r="D694" s="10"/>
      <c r="E694" s="10"/>
      <c r="F694" s="10"/>
      <c r="G694" s="10"/>
      <c r="H694" s="10"/>
      <c r="I694" s="10"/>
      <c r="J694" s="10"/>
      <c r="K694" s="10"/>
      <c r="L694" s="10"/>
      <c r="M694" s="10"/>
      <c r="N694" s="10"/>
      <c r="O694" s="10"/>
      <c r="P694" s="10"/>
      <c r="Q694" s="10"/>
      <c r="R694" s="10"/>
      <c r="S694" s="10"/>
      <c r="T694" s="10"/>
      <c r="U694" s="10"/>
      <c r="V694" s="10"/>
      <c r="W694" s="10"/>
      <c r="X694" s="10"/>
      <c r="Y694" s="10"/>
      <c r="Z694" s="10"/>
      <c r="AA694" s="10"/>
    </row>
    <row r="695" spans="1:27" ht="12.75" customHeight="1" x14ac:dyDescent="0.15">
      <c r="A695" s="10"/>
      <c r="B695" s="10"/>
      <c r="C695" s="10"/>
      <c r="D695" s="10"/>
      <c r="E695" s="10"/>
      <c r="F695" s="10"/>
      <c r="G695" s="10"/>
      <c r="H695" s="10"/>
      <c r="I695" s="10"/>
      <c r="J695" s="10"/>
      <c r="K695" s="10"/>
      <c r="L695" s="10"/>
      <c r="M695" s="10"/>
      <c r="N695" s="10"/>
      <c r="O695" s="10"/>
      <c r="P695" s="10"/>
      <c r="Q695" s="10"/>
      <c r="R695" s="10"/>
      <c r="S695" s="10"/>
      <c r="T695" s="10"/>
      <c r="U695" s="10"/>
      <c r="V695" s="10"/>
      <c r="W695" s="10"/>
      <c r="X695" s="10"/>
      <c r="Y695" s="10"/>
      <c r="Z695" s="10"/>
      <c r="AA695" s="10"/>
    </row>
    <row r="696" spans="1:27" ht="12.75" customHeight="1" x14ac:dyDescent="0.15">
      <c r="A696" s="10"/>
      <c r="B696" s="10"/>
      <c r="C696" s="10"/>
      <c r="D696" s="10"/>
      <c r="E696" s="10"/>
      <c r="F696" s="10"/>
      <c r="G696" s="10"/>
      <c r="H696" s="10"/>
      <c r="I696" s="10"/>
      <c r="J696" s="10"/>
      <c r="K696" s="10"/>
      <c r="L696" s="10"/>
      <c r="M696" s="10"/>
      <c r="N696" s="10"/>
      <c r="O696" s="10"/>
      <c r="P696" s="10"/>
      <c r="Q696" s="10"/>
      <c r="R696" s="10"/>
      <c r="S696" s="10"/>
      <c r="T696" s="10"/>
      <c r="U696" s="10"/>
      <c r="V696" s="10"/>
      <c r="W696" s="10"/>
      <c r="X696" s="10"/>
      <c r="Y696" s="10"/>
      <c r="Z696" s="10"/>
      <c r="AA696" s="10"/>
    </row>
    <row r="697" spans="1:27" ht="12.75" customHeight="1" x14ac:dyDescent="0.15">
      <c r="A697" s="10"/>
      <c r="B697" s="10"/>
      <c r="C697" s="10"/>
      <c r="D697" s="10"/>
      <c r="E697" s="10"/>
      <c r="F697" s="10"/>
      <c r="G697" s="10"/>
      <c r="H697" s="10"/>
      <c r="I697" s="10"/>
      <c r="J697" s="10"/>
      <c r="K697" s="10"/>
      <c r="L697" s="10"/>
      <c r="M697" s="10"/>
      <c r="N697" s="10"/>
      <c r="O697" s="10"/>
      <c r="P697" s="10"/>
      <c r="Q697" s="10"/>
      <c r="R697" s="10"/>
      <c r="S697" s="10"/>
      <c r="T697" s="10"/>
      <c r="U697" s="10"/>
      <c r="V697" s="10"/>
      <c r="W697" s="10"/>
      <c r="X697" s="10"/>
      <c r="Y697" s="10"/>
      <c r="Z697" s="10"/>
      <c r="AA697" s="10"/>
    </row>
    <row r="698" spans="1:27" ht="12.75" customHeight="1" x14ac:dyDescent="0.15">
      <c r="A698" s="10"/>
      <c r="B698" s="10"/>
      <c r="C698" s="10"/>
      <c r="D698" s="10"/>
      <c r="E698" s="10"/>
      <c r="F698" s="10"/>
      <c r="G698" s="10"/>
      <c r="H698" s="10"/>
      <c r="I698" s="10"/>
      <c r="J698" s="10"/>
      <c r="K698" s="10"/>
      <c r="L698" s="10"/>
      <c r="M698" s="10"/>
      <c r="N698" s="10"/>
      <c r="O698" s="10"/>
      <c r="P698" s="10"/>
      <c r="Q698" s="10"/>
      <c r="R698" s="10"/>
      <c r="S698" s="10"/>
      <c r="T698" s="10"/>
      <c r="U698" s="10"/>
      <c r="V698" s="10"/>
      <c r="W698" s="10"/>
      <c r="X698" s="10"/>
      <c r="Y698" s="10"/>
      <c r="Z698" s="10"/>
      <c r="AA698" s="10"/>
    </row>
    <row r="699" spans="1:27" ht="12.75" customHeight="1" x14ac:dyDescent="0.15">
      <c r="A699" s="10"/>
      <c r="B699" s="10"/>
      <c r="C699" s="10"/>
      <c r="D699" s="10"/>
      <c r="E699" s="10"/>
      <c r="F699" s="10"/>
      <c r="G699" s="10"/>
      <c r="H699" s="10"/>
      <c r="I699" s="10"/>
      <c r="J699" s="10"/>
      <c r="K699" s="10"/>
      <c r="L699" s="10"/>
      <c r="M699" s="10"/>
      <c r="N699" s="10"/>
      <c r="O699" s="10"/>
      <c r="P699" s="10"/>
      <c r="Q699" s="10"/>
      <c r="R699" s="10"/>
      <c r="S699" s="10"/>
      <c r="T699" s="10"/>
      <c r="U699" s="10"/>
      <c r="V699" s="10"/>
      <c r="W699" s="10"/>
      <c r="X699" s="10"/>
      <c r="Y699" s="10"/>
      <c r="Z699" s="10"/>
      <c r="AA699" s="10"/>
    </row>
    <row r="700" spans="1:27" ht="12.75" customHeight="1" x14ac:dyDescent="0.15">
      <c r="A700" s="10"/>
      <c r="B700" s="10"/>
      <c r="C700" s="10"/>
      <c r="D700" s="10"/>
      <c r="E700" s="10"/>
      <c r="F700" s="10"/>
      <c r="G700" s="10"/>
      <c r="H700" s="10"/>
      <c r="I700" s="10"/>
      <c r="J700" s="10"/>
      <c r="K700" s="10"/>
      <c r="L700" s="10"/>
      <c r="M700" s="10"/>
      <c r="N700" s="10"/>
      <c r="O700" s="10"/>
      <c r="P700" s="10"/>
      <c r="Q700" s="10"/>
      <c r="R700" s="10"/>
      <c r="S700" s="10"/>
      <c r="T700" s="10"/>
      <c r="U700" s="10"/>
      <c r="V700" s="10"/>
      <c r="W700" s="10"/>
      <c r="X700" s="10"/>
      <c r="Y700" s="10"/>
      <c r="Z700" s="10"/>
      <c r="AA700" s="10"/>
    </row>
    <row r="701" spans="1:27" ht="12.75" customHeight="1" x14ac:dyDescent="0.15">
      <c r="A701" s="10"/>
      <c r="B701" s="10"/>
      <c r="C701" s="10"/>
      <c r="D701" s="10"/>
      <c r="E701" s="10"/>
      <c r="F701" s="10"/>
      <c r="G701" s="10"/>
      <c r="H701" s="10"/>
      <c r="I701" s="10"/>
      <c r="J701" s="10"/>
      <c r="K701" s="10"/>
      <c r="L701" s="10"/>
      <c r="M701" s="10"/>
      <c r="N701" s="10"/>
      <c r="O701" s="10"/>
      <c r="P701" s="10"/>
      <c r="Q701" s="10"/>
      <c r="R701" s="10"/>
      <c r="S701" s="10"/>
      <c r="T701" s="10"/>
      <c r="U701" s="10"/>
      <c r="V701" s="10"/>
      <c r="W701" s="10"/>
      <c r="X701" s="10"/>
      <c r="Y701" s="10"/>
      <c r="Z701" s="10"/>
      <c r="AA701" s="10"/>
    </row>
    <row r="702" spans="1:27" ht="12.75" customHeight="1" x14ac:dyDescent="0.15">
      <c r="A702" s="10"/>
      <c r="B702" s="10"/>
      <c r="C702" s="10"/>
      <c r="D702" s="10"/>
      <c r="E702" s="10"/>
      <c r="F702" s="10"/>
      <c r="G702" s="10"/>
      <c r="H702" s="10"/>
      <c r="I702" s="10"/>
      <c r="J702" s="10"/>
      <c r="K702" s="10"/>
      <c r="L702" s="10"/>
      <c r="M702" s="10"/>
      <c r="N702" s="10"/>
      <c r="O702" s="10"/>
      <c r="P702" s="10"/>
      <c r="Q702" s="10"/>
      <c r="R702" s="10"/>
      <c r="S702" s="10"/>
      <c r="T702" s="10"/>
      <c r="U702" s="10"/>
      <c r="V702" s="10"/>
      <c r="W702" s="10"/>
      <c r="X702" s="10"/>
      <c r="Y702" s="10"/>
      <c r="Z702" s="10"/>
      <c r="AA702" s="10"/>
    </row>
    <row r="703" spans="1:27" ht="12.75" customHeight="1" x14ac:dyDescent="0.15">
      <c r="A703" s="10"/>
      <c r="B703" s="10"/>
      <c r="C703" s="10"/>
      <c r="D703" s="10"/>
      <c r="E703" s="10"/>
      <c r="F703" s="10"/>
      <c r="G703" s="10"/>
      <c r="H703" s="10"/>
      <c r="I703" s="10"/>
      <c r="J703" s="10"/>
      <c r="K703" s="10"/>
      <c r="L703" s="10"/>
      <c r="M703" s="10"/>
      <c r="N703" s="10"/>
      <c r="O703" s="10"/>
      <c r="P703" s="10"/>
      <c r="Q703" s="10"/>
      <c r="R703" s="10"/>
      <c r="S703" s="10"/>
      <c r="T703" s="10"/>
      <c r="U703" s="10"/>
      <c r="V703" s="10"/>
      <c r="W703" s="10"/>
      <c r="X703" s="10"/>
      <c r="Y703" s="10"/>
      <c r="Z703" s="10"/>
      <c r="AA703" s="10"/>
    </row>
    <row r="704" spans="1:27" ht="12.75" customHeight="1" x14ac:dyDescent="0.15">
      <c r="A704" s="10"/>
      <c r="B704" s="10"/>
      <c r="C704" s="10"/>
      <c r="D704" s="10"/>
      <c r="E704" s="10"/>
      <c r="F704" s="10"/>
      <c r="G704" s="10"/>
      <c r="H704" s="10"/>
      <c r="I704" s="10"/>
      <c r="J704" s="10"/>
      <c r="K704" s="10"/>
      <c r="L704" s="10"/>
      <c r="M704" s="10"/>
      <c r="N704" s="10"/>
      <c r="O704" s="10"/>
      <c r="P704" s="10"/>
      <c r="Q704" s="10"/>
      <c r="R704" s="10"/>
      <c r="S704" s="10"/>
      <c r="T704" s="10"/>
      <c r="U704" s="10"/>
      <c r="V704" s="10"/>
      <c r="W704" s="10"/>
      <c r="X704" s="10"/>
      <c r="Y704" s="10"/>
      <c r="Z704" s="10"/>
      <c r="AA704" s="10"/>
    </row>
    <row r="705" spans="1:27" ht="12.75" customHeight="1" x14ac:dyDescent="0.15">
      <c r="A705" s="10"/>
      <c r="B705" s="10"/>
      <c r="C705" s="10"/>
      <c r="D705" s="10"/>
      <c r="E705" s="10"/>
      <c r="F705" s="10"/>
      <c r="G705" s="10"/>
      <c r="H705" s="10"/>
      <c r="I705" s="10"/>
      <c r="J705" s="10"/>
      <c r="K705" s="10"/>
      <c r="L705" s="10"/>
      <c r="M705" s="10"/>
      <c r="N705" s="10"/>
      <c r="O705" s="10"/>
      <c r="P705" s="10"/>
      <c r="Q705" s="10"/>
      <c r="R705" s="10"/>
      <c r="S705" s="10"/>
      <c r="T705" s="10"/>
      <c r="U705" s="10"/>
      <c r="V705" s="10"/>
      <c r="W705" s="10"/>
      <c r="X705" s="10"/>
      <c r="Y705" s="10"/>
      <c r="Z705" s="10"/>
      <c r="AA705" s="10"/>
    </row>
    <row r="706" spans="1:27" ht="12.75" customHeight="1" x14ac:dyDescent="0.15">
      <c r="A706" s="10"/>
      <c r="B706" s="10"/>
      <c r="C706" s="10"/>
      <c r="D706" s="10"/>
      <c r="E706" s="10"/>
      <c r="F706" s="10"/>
      <c r="G706" s="10"/>
      <c r="H706" s="10"/>
      <c r="I706" s="10"/>
      <c r="J706" s="10"/>
      <c r="K706" s="10"/>
      <c r="L706" s="10"/>
      <c r="M706" s="10"/>
      <c r="N706" s="10"/>
      <c r="O706" s="10"/>
      <c r="P706" s="10"/>
      <c r="Q706" s="10"/>
      <c r="R706" s="10"/>
      <c r="S706" s="10"/>
      <c r="T706" s="10"/>
      <c r="U706" s="10"/>
      <c r="V706" s="10"/>
      <c r="W706" s="10"/>
      <c r="X706" s="10"/>
      <c r="Y706" s="10"/>
      <c r="Z706" s="10"/>
      <c r="AA706" s="10"/>
    </row>
    <row r="707" spans="1:27" ht="12.75" customHeight="1" x14ac:dyDescent="0.15">
      <c r="A707" s="10"/>
      <c r="B707" s="10"/>
      <c r="C707" s="10"/>
      <c r="D707" s="10"/>
      <c r="E707" s="10"/>
      <c r="F707" s="10"/>
      <c r="G707" s="10"/>
      <c r="H707" s="10"/>
      <c r="I707" s="10"/>
      <c r="J707" s="10"/>
      <c r="K707" s="10"/>
      <c r="L707" s="10"/>
      <c r="M707" s="10"/>
      <c r="N707" s="10"/>
      <c r="O707" s="10"/>
      <c r="P707" s="10"/>
      <c r="Q707" s="10"/>
      <c r="R707" s="10"/>
      <c r="S707" s="10"/>
      <c r="T707" s="10"/>
      <c r="U707" s="10"/>
      <c r="V707" s="10"/>
      <c r="W707" s="10"/>
      <c r="X707" s="10"/>
      <c r="Y707" s="10"/>
      <c r="Z707" s="10"/>
      <c r="AA707" s="10"/>
    </row>
    <row r="708" spans="1:27" ht="12.75" customHeight="1" x14ac:dyDescent="0.15">
      <c r="A708" s="10"/>
      <c r="B708" s="10"/>
      <c r="C708" s="10"/>
      <c r="D708" s="10"/>
      <c r="E708" s="10"/>
      <c r="F708" s="10"/>
      <c r="G708" s="10"/>
      <c r="H708" s="10"/>
      <c r="I708" s="10"/>
      <c r="J708" s="10"/>
      <c r="K708" s="10"/>
      <c r="L708" s="10"/>
      <c r="M708" s="10"/>
      <c r="N708" s="10"/>
      <c r="O708" s="10"/>
      <c r="P708" s="10"/>
      <c r="Q708" s="10"/>
      <c r="R708" s="10"/>
      <c r="S708" s="10"/>
      <c r="T708" s="10"/>
      <c r="U708" s="10"/>
      <c r="V708" s="10"/>
      <c r="W708" s="10"/>
      <c r="X708" s="10"/>
      <c r="Y708" s="10"/>
      <c r="Z708" s="10"/>
      <c r="AA708" s="10"/>
    </row>
    <row r="709" spans="1:27" ht="12.75" customHeight="1" x14ac:dyDescent="0.15">
      <c r="A709" s="10"/>
      <c r="B709" s="10"/>
      <c r="C709" s="10"/>
      <c r="D709" s="10"/>
      <c r="E709" s="10"/>
      <c r="F709" s="10"/>
      <c r="G709" s="10"/>
      <c r="H709" s="10"/>
      <c r="I709" s="10"/>
      <c r="J709" s="10"/>
      <c r="K709" s="10"/>
      <c r="L709" s="10"/>
      <c r="M709" s="10"/>
      <c r="N709" s="10"/>
      <c r="O709" s="10"/>
      <c r="P709" s="10"/>
      <c r="Q709" s="10"/>
      <c r="R709" s="10"/>
      <c r="S709" s="10"/>
      <c r="T709" s="10"/>
      <c r="U709" s="10"/>
      <c r="V709" s="10"/>
      <c r="W709" s="10"/>
      <c r="X709" s="10"/>
      <c r="Y709" s="10"/>
      <c r="Z709" s="10"/>
      <c r="AA709" s="10"/>
    </row>
    <row r="710" spans="1:27" ht="12.75" customHeight="1" x14ac:dyDescent="0.15">
      <c r="A710" s="10"/>
      <c r="B710" s="10"/>
      <c r="C710" s="10"/>
      <c r="D710" s="10"/>
      <c r="E710" s="10"/>
      <c r="F710" s="10"/>
      <c r="G710" s="10"/>
      <c r="H710" s="10"/>
      <c r="I710" s="10"/>
      <c r="J710" s="10"/>
      <c r="K710" s="10"/>
      <c r="L710" s="10"/>
      <c r="M710" s="10"/>
      <c r="N710" s="10"/>
      <c r="O710" s="10"/>
      <c r="P710" s="10"/>
      <c r="Q710" s="10"/>
      <c r="R710" s="10"/>
      <c r="S710" s="10"/>
      <c r="T710" s="10"/>
      <c r="U710" s="10"/>
      <c r="V710" s="10"/>
      <c r="W710" s="10"/>
      <c r="X710" s="10"/>
      <c r="Y710" s="10"/>
      <c r="Z710" s="10"/>
      <c r="AA710" s="10"/>
    </row>
    <row r="711" spans="1:27" ht="12.75" customHeight="1" x14ac:dyDescent="0.15">
      <c r="A711" s="10"/>
      <c r="B711" s="10"/>
      <c r="C711" s="10"/>
      <c r="D711" s="10"/>
      <c r="E711" s="10"/>
      <c r="F711" s="10"/>
      <c r="G711" s="10"/>
      <c r="H711" s="10"/>
      <c r="I711" s="10"/>
      <c r="J711" s="10"/>
      <c r="K711" s="10"/>
      <c r="L711" s="10"/>
      <c r="M711" s="10"/>
      <c r="N711" s="10"/>
      <c r="O711" s="10"/>
      <c r="P711" s="10"/>
      <c r="Q711" s="10"/>
      <c r="R711" s="10"/>
      <c r="S711" s="10"/>
      <c r="T711" s="10"/>
      <c r="U711" s="10"/>
      <c r="V711" s="10"/>
      <c r="W711" s="10"/>
      <c r="X711" s="10"/>
      <c r="Y711" s="10"/>
      <c r="Z711" s="10"/>
      <c r="AA711" s="10"/>
    </row>
    <row r="712" spans="1:27" ht="12.75" customHeight="1" x14ac:dyDescent="0.15">
      <c r="A712" s="10"/>
      <c r="B712" s="10"/>
      <c r="C712" s="10"/>
      <c r="D712" s="10"/>
      <c r="E712" s="10"/>
      <c r="F712" s="10"/>
      <c r="G712" s="10"/>
      <c r="H712" s="10"/>
      <c r="I712" s="10"/>
      <c r="J712" s="10"/>
      <c r="K712" s="10"/>
      <c r="L712" s="10"/>
      <c r="M712" s="10"/>
      <c r="N712" s="10"/>
      <c r="O712" s="10"/>
      <c r="P712" s="10"/>
      <c r="Q712" s="10"/>
      <c r="R712" s="10"/>
      <c r="S712" s="10"/>
      <c r="T712" s="10"/>
      <c r="U712" s="10"/>
      <c r="V712" s="10"/>
      <c r="W712" s="10"/>
      <c r="X712" s="10"/>
      <c r="Y712" s="10"/>
      <c r="Z712" s="10"/>
      <c r="AA712" s="10"/>
    </row>
    <row r="713" spans="1:27" ht="12.75" customHeight="1" x14ac:dyDescent="0.15">
      <c r="A713" s="10"/>
      <c r="B713" s="10"/>
      <c r="C713" s="10"/>
      <c r="D713" s="10"/>
      <c r="E713" s="10"/>
      <c r="F713" s="10"/>
      <c r="G713" s="10"/>
      <c r="H713" s="10"/>
      <c r="I713" s="10"/>
      <c r="J713" s="10"/>
      <c r="K713" s="10"/>
      <c r="L713" s="10"/>
      <c r="M713" s="10"/>
      <c r="N713" s="10"/>
      <c r="O713" s="10"/>
      <c r="P713" s="10"/>
      <c r="Q713" s="10"/>
      <c r="R713" s="10"/>
      <c r="S713" s="10"/>
      <c r="T713" s="10"/>
      <c r="U713" s="10"/>
      <c r="V713" s="10"/>
      <c r="W713" s="10"/>
      <c r="X713" s="10"/>
      <c r="Y713" s="10"/>
      <c r="Z713" s="10"/>
      <c r="AA713" s="10"/>
    </row>
    <row r="714" spans="1:27" ht="12.75" customHeight="1" x14ac:dyDescent="0.15">
      <c r="A714" s="10"/>
      <c r="B714" s="10"/>
      <c r="C714" s="10"/>
      <c r="D714" s="10"/>
      <c r="E714" s="10"/>
      <c r="F714" s="10"/>
      <c r="G714" s="10"/>
      <c r="H714" s="10"/>
      <c r="I714" s="10"/>
      <c r="J714" s="10"/>
      <c r="K714" s="10"/>
      <c r="L714" s="10"/>
      <c r="M714" s="10"/>
      <c r="N714" s="10"/>
      <c r="O714" s="10"/>
      <c r="P714" s="10"/>
      <c r="Q714" s="10"/>
      <c r="R714" s="10"/>
      <c r="S714" s="10"/>
      <c r="T714" s="10"/>
      <c r="U714" s="10"/>
      <c r="V714" s="10"/>
      <c r="W714" s="10"/>
      <c r="X714" s="10"/>
      <c r="Y714" s="10"/>
      <c r="Z714" s="10"/>
      <c r="AA714" s="10"/>
    </row>
    <row r="715" spans="1:27" ht="12.75" customHeight="1" x14ac:dyDescent="0.15">
      <c r="A715" s="10"/>
      <c r="B715" s="10"/>
      <c r="C715" s="10"/>
      <c r="D715" s="10"/>
      <c r="E715" s="10"/>
      <c r="F715" s="10"/>
      <c r="G715" s="10"/>
      <c r="H715" s="10"/>
      <c r="I715" s="10"/>
      <c r="J715" s="10"/>
      <c r="K715" s="10"/>
      <c r="L715" s="10"/>
      <c r="M715" s="10"/>
      <c r="N715" s="10"/>
      <c r="O715" s="10"/>
      <c r="P715" s="10"/>
      <c r="Q715" s="10"/>
      <c r="R715" s="10"/>
      <c r="S715" s="10"/>
      <c r="T715" s="10"/>
      <c r="U715" s="10"/>
      <c r="V715" s="10"/>
      <c r="W715" s="10"/>
      <c r="X715" s="10"/>
      <c r="Y715" s="10"/>
      <c r="Z715" s="10"/>
      <c r="AA715" s="10"/>
    </row>
    <row r="716" spans="1:27" ht="12.75" customHeight="1" x14ac:dyDescent="0.15">
      <c r="A716" s="10"/>
      <c r="B716" s="10"/>
      <c r="C716" s="10"/>
      <c r="D716" s="10"/>
      <c r="E716" s="10"/>
      <c r="F716" s="10"/>
      <c r="G716" s="10"/>
      <c r="H716" s="10"/>
      <c r="I716" s="10"/>
      <c r="J716" s="10"/>
      <c r="K716" s="10"/>
      <c r="L716" s="10"/>
      <c r="M716" s="10"/>
      <c r="N716" s="10"/>
      <c r="O716" s="10"/>
      <c r="P716" s="10"/>
      <c r="Q716" s="10"/>
      <c r="R716" s="10"/>
      <c r="S716" s="10"/>
      <c r="T716" s="10"/>
      <c r="U716" s="10"/>
      <c r="V716" s="10"/>
      <c r="W716" s="10"/>
      <c r="X716" s="10"/>
      <c r="Y716" s="10"/>
      <c r="Z716" s="10"/>
      <c r="AA716" s="10"/>
    </row>
    <row r="717" spans="1:27" ht="12.75" customHeight="1" x14ac:dyDescent="0.15">
      <c r="A717" s="10"/>
      <c r="B717" s="10"/>
      <c r="C717" s="10"/>
      <c r="D717" s="10"/>
      <c r="E717" s="10"/>
      <c r="F717" s="10"/>
      <c r="G717" s="10"/>
      <c r="H717" s="10"/>
      <c r="I717" s="10"/>
      <c r="J717" s="10"/>
      <c r="K717" s="10"/>
      <c r="L717" s="10"/>
      <c r="M717" s="10"/>
      <c r="N717" s="10"/>
      <c r="O717" s="10"/>
      <c r="P717" s="10"/>
      <c r="Q717" s="10"/>
      <c r="R717" s="10"/>
      <c r="S717" s="10"/>
      <c r="T717" s="10"/>
      <c r="U717" s="10"/>
      <c r="V717" s="10"/>
      <c r="W717" s="10"/>
      <c r="X717" s="10"/>
      <c r="Y717" s="10"/>
      <c r="Z717" s="10"/>
      <c r="AA717" s="10"/>
    </row>
    <row r="718" spans="1:27" ht="12.75" customHeight="1" x14ac:dyDescent="0.15">
      <c r="A718" s="10"/>
      <c r="B718" s="10"/>
      <c r="C718" s="10"/>
      <c r="D718" s="10"/>
      <c r="E718" s="10"/>
      <c r="F718" s="10"/>
      <c r="G718" s="10"/>
      <c r="H718" s="10"/>
      <c r="I718" s="10"/>
      <c r="J718" s="10"/>
      <c r="K718" s="10"/>
      <c r="L718" s="10"/>
      <c r="M718" s="10"/>
      <c r="N718" s="10"/>
      <c r="O718" s="10"/>
      <c r="P718" s="10"/>
      <c r="Q718" s="10"/>
      <c r="R718" s="10"/>
      <c r="S718" s="10"/>
      <c r="T718" s="10"/>
      <c r="U718" s="10"/>
      <c r="V718" s="10"/>
      <c r="W718" s="10"/>
      <c r="X718" s="10"/>
      <c r="Y718" s="10"/>
      <c r="Z718" s="10"/>
      <c r="AA718" s="10"/>
    </row>
    <row r="719" spans="1:27" ht="12.75" customHeight="1" x14ac:dyDescent="0.15">
      <c r="A719" s="10"/>
      <c r="B719" s="10"/>
      <c r="C719" s="10"/>
      <c r="D719" s="10"/>
      <c r="E719" s="10"/>
      <c r="F719" s="10"/>
      <c r="G719" s="10"/>
      <c r="H719" s="10"/>
      <c r="I719" s="10"/>
      <c r="J719" s="10"/>
      <c r="K719" s="10"/>
      <c r="L719" s="10"/>
      <c r="M719" s="10"/>
      <c r="N719" s="10"/>
      <c r="O719" s="10"/>
      <c r="P719" s="10"/>
      <c r="Q719" s="10"/>
      <c r="R719" s="10"/>
      <c r="S719" s="10"/>
      <c r="T719" s="10"/>
      <c r="U719" s="10"/>
      <c r="V719" s="10"/>
      <c r="W719" s="10"/>
      <c r="X719" s="10"/>
      <c r="Y719" s="10"/>
      <c r="Z719" s="10"/>
      <c r="AA719" s="10"/>
    </row>
    <row r="720" spans="1:27" ht="12.75" customHeight="1" x14ac:dyDescent="0.15">
      <c r="A720" s="10"/>
      <c r="B720" s="10"/>
      <c r="C720" s="10"/>
      <c r="D720" s="10"/>
      <c r="E720" s="10"/>
      <c r="F720" s="10"/>
      <c r="G720" s="10"/>
      <c r="H720" s="10"/>
      <c r="I720" s="10"/>
      <c r="J720" s="10"/>
      <c r="K720" s="10"/>
      <c r="L720" s="10"/>
      <c r="M720" s="10"/>
      <c r="N720" s="10"/>
      <c r="O720" s="10"/>
      <c r="P720" s="10"/>
      <c r="Q720" s="10"/>
      <c r="R720" s="10"/>
      <c r="S720" s="10"/>
      <c r="T720" s="10"/>
      <c r="U720" s="10"/>
      <c r="V720" s="10"/>
      <c r="W720" s="10"/>
      <c r="X720" s="10"/>
      <c r="Y720" s="10"/>
      <c r="Z720" s="10"/>
      <c r="AA720" s="10"/>
    </row>
    <row r="721" spans="1:27" ht="12.75" customHeight="1" x14ac:dyDescent="0.15">
      <c r="A721" s="10"/>
      <c r="B721" s="10"/>
      <c r="C721" s="10"/>
      <c r="D721" s="10"/>
      <c r="E721" s="10"/>
      <c r="F721" s="10"/>
      <c r="G721" s="10"/>
      <c r="H721" s="10"/>
      <c r="I721" s="10"/>
      <c r="J721" s="10"/>
      <c r="K721" s="10"/>
      <c r="L721" s="10"/>
      <c r="M721" s="10"/>
      <c r="N721" s="10"/>
      <c r="O721" s="10"/>
      <c r="P721" s="10"/>
      <c r="Q721" s="10"/>
      <c r="R721" s="10"/>
      <c r="S721" s="10"/>
      <c r="T721" s="10"/>
      <c r="U721" s="10"/>
      <c r="V721" s="10"/>
      <c r="W721" s="10"/>
      <c r="X721" s="10"/>
      <c r="Y721" s="10"/>
      <c r="Z721" s="10"/>
      <c r="AA721" s="10"/>
    </row>
    <row r="722" spans="1:27" ht="12.75" customHeight="1" x14ac:dyDescent="0.15">
      <c r="A722" s="10"/>
      <c r="B722" s="10"/>
      <c r="C722" s="10"/>
      <c r="D722" s="10"/>
      <c r="E722" s="10"/>
      <c r="F722" s="10"/>
      <c r="G722" s="10"/>
      <c r="H722" s="10"/>
      <c r="I722" s="10"/>
      <c r="J722" s="10"/>
      <c r="K722" s="10"/>
      <c r="L722" s="10"/>
      <c r="M722" s="10"/>
      <c r="N722" s="10"/>
      <c r="O722" s="10"/>
      <c r="P722" s="10"/>
      <c r="Q722" s="10"/>
      <c r="R722" s="10"/>
      <c r="S722" s="10"/>
      <c r="T722" s="10"/>
      <c r="U722" s="10"/>
      <c r="V722" s="10"/>
      <c r="W722" s="10"/>
      <c r="X722" s="10"/>
      <c r="Y722" s="10"/>
      <c r="Z722" s="10"/>
      <c r="AA722" s="10"/>
    </row>
    <row r="723" spans="1:27" ht="12.75" customHeight="1" x14ac:dyDescent="0.15">
      <c r="A723" s="10"/>
      <c r="B723" s="10"/>
      <c r="C723" s="10"/>
      <c r="D723" s="10"/>
      <c r="E723" s="10"/>
      <c r="F723" s="10"/>
      <c r="G723" s="10"/>
      <c r="H723" s="10"/>
      <c r="I723" s="10"/>
      <c r="J723" s="10"/>
      <c r="K723" s="10"/>
      <c r="L723" s="10"/>
      <c r="M723" s="10"/>
      <c r="N723" s="10"/>
      <c r="O723" s="10"/>
      <c r="P723" s="10"/>
      <c r="Q723" s="10"/>
      <c r="R723" s="10"/>
      <c r="S723" s="10"/>
      <c r="T723" s="10"/>
      <c r="U723" s="10"/>
      <c r="V723" s="10"/>
      <c r="W723" s="10"/>
      <c r="X723" s="10"/>
      <c r="Y723" s="10"/>
      <c r="Z723" s="10"/>
      <c r="AA723" s="10"/>
    </row>
    <row r="724" spans="1:27" ht="12.75" customHeight="1" x14ac:dyDescent="0.15">
      <c r="A724" s="10"/>
      <c r="B724" s="10"/>
      <c r="C724" s="10"/>
      <c r="D724" s="10"/>
      <c r="E724" s="10"/>
      <c r="F724" s="10"/>
      <c r="G724" s="10"/>
      <c r="H724" s="10"/>
      <c r="I724" s="10"/>
      <c r="J724" s="10"/>
      <c r="K724" s="10"/>
      <c r="L724" s="10"/>
      <c r="M724" s="10"/>
      <c r="N724" s="10"/>
      <c r="O724" s="10"/>
      <c r="P724" s="10"/>
      <c r="Q724" s="10"/>
      <c r="R724" s="10"/>
      <c r="S724" s="10"/>
      <c r="T724" s="10"/>
      <c r="U724" s="10"/>
      <c r="V724" s="10"/>
      <c r="W724" s="10"/>
      <c r="X724" s="10"/>
      <c r="Y724" s="10"/>
      <c r="Z724" s="10"/>
      <c r="AA724" s="10"/>
    </row>
    <row r="725" spans="1:27" ht="12.75" customHeight="1" x14ac:dyDescent="0.15">
      <c r="A725" s="10"/>
      <c r="B725" s="10"/>
      <c r="C725" s="10"/>
      <c r="D725" s="10"/>
      <c r="E725" s="10"/>
      <c r="F725" s="10"/>
      <c r="G725" s="10"/>
      <c r="H725" s="10"/>
      <c r="I725" s="10"/>
      <c r="J725" s="10"/>
      <c r="K725" s="10"/>
      <c r="L725" s="10"/>
      <c r="M725" s="10"/>
      <c r="N725" s="10"/>
      <c r="O725" s="10"/>
      <c r="P725" s="10"/>
      <c r="Q725" s="10"/>
      <c r="R725" s="10"/>
      <c r="S725" s="10"/>
      <c r="T725" s="10"/>
      <c r="U725" s="10"/>
      <c r="V725" s="10"/>
      <c r="W725" s="10"/>
      <c r="X725" s="10"/>
      <c r="Y725" s="10"/>
      <c r="Z725" s="10"/>
      <c r="AA725" s="10"/>
    </row>
    <row r="726" spans="1:27" ht="12.75" customHeight="1" x14ac:dyDescent="0.15">
      <c r="A726" s="10"/>
      <c r="B726" s="10"/>
      <c r="C726" s="10"/>
      <c r="D726" s="10"/>
      <c r="E726" s="10"/>
      <c r="F726" s="10"/>
      <c r="G726" s="10"/>
      <c r="H726" s="10"/>
      <c r="I726" s="10"/>
      <c r="J726" s="10"/>
      <c r="K726" s="10"/>
      <c r="L726" s="10"/>
      <c r="M726" s="10"/>
      <c r="N726" s="10"/>
      <c r="O726" s="10"/>
      <c r="P726" s="10"/>
      <c r="Q726" s="10"/>
      <c r="R726" s="10"/>
      <c r="S726" s="10"/>
      <c r="T726" s="10"/>
      <c r="U726" s="10"/>
      <c r="V726" s="10"/>
      <c r="W726" s="10"/>
      <c r="X726" s="10"/>
      <c r="Y726" s="10"/>
      <c r="Z726" s="10"/>
      <c r="AA726" s="10"/>
    </row>
    <row r="727" spans="1:27" ht="12.75" customHeight="1" x14ac:dyDescent="0.15">
      <c r="A727" s="10"/>
      <c r="B727" s="10"/>
      <c r="C727" s="10"/>
      <c r="D727" s="10"/>
      <c r="E727" s="10"/>
      <c r="F727" s="10"/>
      <c r="G727" s="10"/>
      <c r="H727" s="10"/>
      <c r="I727" s="10"/>
      <c r="J727" s="10"/>
      <c r="K727" s="10"/>
      <c r="L727" s="10"/>
      <c r="M727" s="10"/>
      <c r="N727" s="10"/>
      <c r="O727" s="10"/>
      <c r="P727" s="10"/>
      <c r="Q727" s="10"/>
      <c r="R727" s="10"/>
      <c r="S727" s="10"/>
      <c r="T727" s="10"/>
      <c r="U727" s="10"/>
      <c r="V727" s="10"/>
      <c r="W727" s="10"/>
      <c r="X727" s="10"/>
      <c r="Y727" s="10"/>
      <c r="Z727" s="10"/>
      <c r="AA727" s="10"/>
    </row>
    <row r="728" spans="1:27" ht="12.75" customHeight="1" x14ac:dyDescent="0.15">
      <c r="A728" s="10"/>
      <c r="B728" s="10"/>
      <c r="C728" s="10"/>
      <c r="D728" s="10"/>
      <c r="E728" s="10"/>
      <c r="F728" s="10"/>
      <c r="G728" s="10"/>
      <c r="H728" s="10"/>
      <c r="I728" s="10"/>
      <c r="J728" s="10"/>
      <c r="K728" s="10"/>
      <c r="L728" s="10"/>
      <c r="M728" s="10"/>
      <c r="N728" s="10"/>
      <c r="O728" s="10"/>
      <c r="P728" s="10"/>
      <c r="Q728" s="10"/>
      <c r="R728" s="10"/>
      <c r="S728" s="10"/>
      <c r="T728" s="10"/>
      <c r="U728" s="10"/>
      <c r="V728" s="10"/>
      <c r="W728" s="10"/>
      <c r="X728" s="10"/>
      <c r="Y728" s="10"/>
      <c r="Z728" s="10"/>
      <c r="AA728" s="10"/>
    </row>
    <row r="729" spans="1:27" ht="12.75" customHeight="1" x14ac:dyDescent="0.15">
      <c r="A729" s="10"/>
      <c r="B729" s="10"/>
      <c r="C729" s="10"/>
      <c r="D729" s="10"/>
      <c r="E729" s="10"/>
      <c r="F729" s="10"/>
      <c r="G729" s="10"/>
      <c r="H729" s="10"/>
      <c r="I729" s="10"/>
      <c r="J729" s="10"/>
      <c r="K729" s="10"/>
      <c r="L729" s="10"/>
      <c r="M729" s="10"/>
      <c r="N729" s="10"/>
      <c r="O729" s="10"/>
      <c r="P729" s="10"/>
      <c r="Q729" s="10"/>
      <c r="R729" s="10"/>
      <c r="S729" s="10"/>
      <c r="T729" s="10"/>
      <c r="U729" s="10"/>
      <c r="V729" s="10"/>
      <c r="W729" s="10"/>
      <c r="X729" s="10"/>
      <c r="Y729" s="10"/>
      <c r="Z729" s="10"/>
      <c r="AA729" s="10"/>
    </row>
    <row r="730" spans="1:27" ht="12.75" customHeight="1" x14ac:dyDescent="0.15">
      <c r="A730" s="10"/>
      <c r="B730" s="10"/>
      <c r="C730" s="10"/>
      <c r="D730" s="10"/>
      <c r="E730" s="10"/>
      <c r="F730" s="10"/>
      <c r="G730" s="10"/>
      <c r="H730" s="10"/>
      <c r="I730" s="10"/>
      <c r="J730" s="10"/>
      <c r="K730" s="10"/>
      <c r="L730" s="10"/>
      <c r="M730" s="10"/>
      <c r="N730" s="10"/>
      <c r="O730" s="10"/>
      <c r="P730" s="10"/>
      <c r="Q730" s="10"/>
      <c r="R730" s="10"/>
      <c r="S730" s="10"/>
      <c r="T730" s="10"/>
      <c r="U730" s="10"/>
      <c r="V730" s="10"/>
      <c r="W730" s="10"/>
      <c r="X730" s="10"/>
      <c r="Y730" s="10"/>
      <c r="Z730" s="10"/>
      <c r="AA730" s="10"/>
    </row>
    <row r="731" spans="1:27" ht="12.75" customHeight="1" x14ac:dyDescent="0.15">
      <c r="A731" s="10"/>
      <c r="B731" s="10"/>
      <c r="C731" s="10"/>
      <c r="D731" s="10"/>
      <c r="E731" s="10"/>
      <c r="F731" s="10"/>
      <c r="G731" s="10"/>
      <c r="H731" s="10"/>
      <c r="I731" s="10"/>
      <c r="J731" s="10"/>
      <c r="K731" s="10"/>
      <c r="L731" s="10"/>
      <c r="M731" s="10"/>
      <c r="N731" s="10"/>
      <c r="O731" s="10"/>
      <c r="P731" s="10"/>
      <c r="Q731" s="10"/>
      <c r="R731" s="10"/>
      <c r="S731" s="10"/>
      <c r="T731" s="10"/>
      <c r="U731" s="10"/>
      <c r="V731" s="10"/>
      <c r="W731" s="10"/>
      <c r="X731" s="10"/>
      <c r="Y731" s="10"/>
      <c r="Z731" s="10"/>
      <c r="AA731" s="10"/>
    </row>
    <row r="732" spans="1:27" ht="12.75" customHeight="1" x14ac:dyDescent="0.15">
      <c r="A732" s="10"/>
      <c r="B732" s="10"/>
      <c r="C732" s="10"/>
      <c r="D732" s="10"/>
      <c r="E732" s="10"/>
      <c r="F732" s="10"/>
      <c r="G732" s="10"/>
      <c r="H732" s="10"/>
      <c r="I732" s="10"/>
      <c r="J732" s="10"/>
      <c r="K732" s="10"/>
      <c r="L732" s="10"/>
      <c r="M732" s="10"/>
      <c r="N732" s="10"/>
      <c r="O732" s="10"/>
      <c r="P732" s="10"/>
      <c r="Q732" s="10"/>
      <c r="R732" s="10"/>
      <c r="S732" s="10"/>
      <c r="T732" s="10"/>
      <c r="U732" s="10"/>
      <c r="V732" s="10"/>
      <c r="W732" s="10"/>
      <c r="X732" s="10"/>
      <c r="Y732" s="10"/>
      <c r="Z732" s="10"/>
      <c r="AA732" s="10"/>
    </row>
    <row r="733" spans="1:27" ht="12.75" customHeight="1" x14ac:dyDescent="0.15">
      <c r="A733" s="10"/>
      <c r="B733" s="10"/>
      <c r="C733" s="10"/>
      <c r="D733" s="10"/>
      <c r="E733" s="10"/>
      <c r="F733" s="10"/>
      <c r="G733" s="10"/>
      <c r="H733" s="10"/>
      <c r="I733" s="10"/>
      <c r="J733" s="10"/>
      <c r="K733" s="10"/>
      <c r="L733" s="10"/>
      <c r="M733" s="10"/>
      <c r="N733" s="10"/>
      <c r="O733" s="10"/>
      <c r="P733" s="10"/>
      <c r="Q733" s="10"/>
      <c r="R733" s="10"/>
      <c r="S733" s="10"/>
      <c r="T733" s="10"/>
      <c r="U733" s="10"/>
      <c r="V733" s="10"/>
      <c r="W733" s="10"/>
      <c r="X733" s="10"/>
      <c r="Y733" s="10"/>
      <c r="Z733" s="10"/>
      <c r="AA733" s="10"/>
    </row>
    <row r="734" spans="1:27" ht="12.75" customHeight="1" x14ac:dyDescent="0.15">
      <c r="A734" s="10"/>
      <c r="B734" s="10"/>
      <c r="C734" s="10"/>
      <c r="D734" s="10"/>
      <c r="E734" s="10"/>
      <c r="F734" s="10"/>
      <c r="G734" s="10"/>
      <c r="H734" s="10"/>
      <c r="I734" s="10"/>
      <c r="J734" s="10"/>
      <c r="K734" s="10"/>
      <c r="L734" s="10"/>
      <c r="M734" s="10"/>
      <c r="N734" s="10"/>
      <c r="O734" s="10"/>
      <c r="P734" s="10"/>
      <c r="Q734" s="10"/>
      <c r="R734" s="10"/>
      <c r="S734" s="10"/>
      <c r="T734" s="10"/>
      <c r="U734" s="10"/>
      <c r="V734" s="10"/>
      <c r="W734" s="10"/>
      <c r="X734" s="10"/>
      <c r="Y734" s="10"/>
      <c r="Z734" s="10"/>
      <c r="AA734" s="10"/>
    </row>
    <row r="735" spans="1:27" ht="12.75" customHeight="1" x14ac:dyDescent="0.15">
      <c r="A735" s="10"/>
      <c r="B735" s="10"/>
      <c r="C735" s="10"/>
      <c r="D735" s="10"/>
      <c r="E735" s="10"/>
      <c r="F735" s="10"/>
      <c r="G735" s="10"/>
      <c r="H735" s="10"/>
      <c r="I735" s="10"/>
      <c r="J735" s="10"/>
      <c r="K735" s="10"/>
      <c r="L735" s="10"/>
      <c r="M735" s="10"/>
      <c r="N735" s="10"/>
      <c r="O735" s="10"/>
      <c r="P735" s="10"/>
      <c r="Q735" s="10"/>
      <c r="R735" s="10"/>
      <c r="S735" s="10"/>
      <c r="T735" s="10"/>
      <c r="U735" s="10"/>
      <c r="V735" s="10"/>
      <c r="W735" s="10"/>
      <c r="X735" s="10"/>
      <c r="Y735" s="10"/>
      <c r="Z735" s="10"/>
      <c r="AA735" s="10"/>
    </row>
    <row r="736" spans="1:27" ht="12.75" customHeight="1" x14ac:dyDescent="0.15">
      <c r="A736" s="10"/>
      <c r="B736" s="10"/>
      <c r="C736" s="10"/>
      <c r="D736" s="10"/>
      <c r="E736" s="10"/>
      <c r="F736" s="10"/>
      <c r="G736" s="10"/>
      <c r="H736" s="10"/>
      <c r="I736" s="10"/>
      <c r="J736" s="10"/>
      <c r="K736" s="10"/>
      <c r="L736" s="10"/>
      <c r="M736" s="10"/>
      <c r="N736" s="10"/>
      <c r="O736" s="10"/>
      <c r="P736" s="10"/>
      <c r="Q736" s="10"/>
      <c r="R736" s="10"/>
      <c r="S736" s="10"/>
      <c r="T736" s="10"/>
      <c r="U736" s="10"/>
      <c r="V736" s="10"/>
      <c r="W736" s="10"/>
      <c r="X736" s="10"/>
      <c r="Y736" s="10"/>
      <c r="Z736" s="10"/>
      <c r="AA736" s="10"/>
    </row>
    <row r="737" spans="1:27" ht="12.75" customHeight="1" x14ac:dyDescent="0.15">
      <c r="A737" s="10"/>
      <c r="B737" s="10"/>
      <c r="C737" s="10"/>
      <c r="D737" s="10"/>
      <c r="E737" s="10"/>
      <c r="F737" s="10"/>
      <c r="G737" s="10"/>
      <c r="H737" s="10"/>
      <c r="I737" s="10"/>
      <c r="J737" s="10"/>
      <c r="K737" s="10"/>
      <c r="L737" s="10"/>
      <c r="M737" s="10"/>
      <c r="N737" s="10"/>
      <c r="O737" s="10"/>
      <c r="P737" s="10"/>
      <c r="Q737" s="10"/>
      <c r="R737" s="10"/>
      <c r="S737" s="10"/>
      <c r="T737" s="10"/>
      <c r="U737" s="10"/>
      <c r="V737" s="10"/>
      <c r="W737" s="10"/>
      <c r="X737" s="10"/>
      <c r="Y737" s="10"/>
      <c r="Z737" s="10"/>
      <c r="AA737" s="10"/>
    </row>
    <row r="738" spans="1:27" ht="12.75" customHeight="1" x14ac:dyDescent="0.15">
      <c r="A738" s="10"/>
      <c r="B738" s="10"/>
      <c r="C738" s="10"/>
      <c r="D738" s="10"/>
      <c r="E738" s="10"/>
      <c r="F738" s="10"/>
      <c r="G738" s="10"/>
      <c r="H738" s="10"/>
      <c r="I738" s="10"/>
      <c r="J738" s="10"/>
      <c r="K738" s="10"/>
      <c r="L738" s="10"/>
      <c r="M738" s="10"/>
      <c r="N738" s="10"/>
      <c r="O738" s="10"/>
      <c r="P738" s="10"/>
      <c r="Q738" s="10"/>
      <c r="R738" s="10"/>
      <c r="S738" s="10"/>
      <c r="T738" s="10"/>
      <c r="U738" s="10"/>
      <c r="V738" s="10"/>
      <c r="W738" s="10"/>
      <c r="X738" s="10"/>
      <c r="Y738" s="10"/>
      <c r="Z738" s="10"/>
      <c r="AA738" s="10"/>
    </row>
    <row r="739" spans="1:27" ht="12.75" customHeight="1" x14ac:dyDescent="0.15">
      <c r="A739" s="10"/>
      <c r="B739" s="10"/>
      <c r="C739" s="10"/>
      <c r="D739" s="10"/>
      <c r="E739" s="10"/>
      <c r="F739" s="10"/>
      <c r="G739" s="10"/>
      <c r="H739" s="10"/>
      <c r="I739" s="10"/>
      <c r="J739" s="10"/>
      <c r="K739" s="10"/>
      <c r="L739" s="10"/>
      <c r="M739" s="10"/>
      <c r="N739" s="10"/>
      <c r="O739" s="10"/>
      <c r="P739" s="10"/>
      <c r="Q739" s="10"/>
      <c r="R739" s="10"/>
      <c r="S739" s="10"/>
      <c r="T739" s="10"/>
      <c r="U739" s="10"/>
      <c r="V739" s="10"/>
      <c r="W739" s="10"/>
      <c r="X739" s="10"/>
      <c r="Y739" s="10"/>
      <c r="Z739" s="10"/>
      <c r="AA739" s="10"/>
    </row>
    <row r="740" spans="1:27" ht="12.75" customHeight="1" x14ac:dyDescent="0.15">
      <c r="A740" s="10"/>
      <c r="B740" s="10"/>
      <c r="C740" s="10"/>
      <c r="D740" s="10"/>
      <c r="E740" s="10"/>
      <c r="F740" s="10"/>
      <c r="G740" s="10"/>
      <c r="H740" s="10"/>
      <c r="I740" s="10"/>
      <c r="J740" s="10"/>
      <c r="K740" s="10"/>
      <c r="L740" s="10"/>
      <c r="M740" s="10"/>
      <c r="N740" s="10"/>
      <c r="O740" s="10"/>
      <c r="P740" s="10"/>
      <c r="Q740" s="10"/>
      <c r="R740" s="10"/>
      <c r="S740" s="10"/>
      <c r="T740" s="10"/>
      <c r="U740" s="10"/>
      <c r="V740" s="10"/>
      <c r="W740" s="10"/>
      <c r="X740" s="10"/>
      <c r="Y740" s="10"/>
      <c r="Z740" s="10"/>
      <c r="AA740" s="10"/>
    </row>
    <row r="741" spans="1:27" ht="12.75" customHeight="1" x14ac:dyDescent="0.15">
      <c r="A741" s="10"/>
      <c r="B741" s="10"/>
      <c r="C741" s="10"/>
      <c r="D741" s="10"/>
      <c r="E741" s="10"/>
      <c r="F741" s="10"/>
      <c r="G741" s="10"/>
      <c r="H741" s="10"/>
      <c r="I741" s="10"/>
      <c r="J741" s="10"/>
      <c r="K741" s="10"/>
      <c r="L741" s="10"/>
      <c r="M741" s="10"/>
      <c r="N741" s="10"/>
      <c r="O741" s="10"/>
      <c r="P741" s="10"/>
      <c r="Q741" s="10"/>
      <c r="R741" s="10"/>
      <c r="S741" s="10"/>
      <c r="T741" s="10"/>
      <c r="U741" s="10"/>
      <c r="V741" s="10"/>
      <c r="W741" s="10"/>
      <c r="X741" s="10"/>
      <c r="Y741" s="10"/>
      <c r="Z741" s="10"/>
      <c r="AA741" s="10"/>
    </row>
    <row r="742" spans="1:27" ht="12.75" customHeight="1" x14ac:dyDescent="0.15">
      <c r="A742" s="10"/>
      <c r="B742" s="10"/>
      <c r="C742" s="10"/>
      <c r="D742" s="10"/>
      <c r="E742" s="10"/>
      <c r="F742" s="10"/>
      <c r="G742" s="10"/>
      <c r="H742" s="10"/>
      <c r="I742" s="10"/>
      <c r="J742" s="10"/>
      <c r="K742" s="10"/>
      <c r="L742" s="10"/>
      <c r="M742" s="10"/>
      <c r="N742" s="10"/>
      <c r="O742" s="10"/>
      <c r="P742" s="10"/>
      <c r="Q742" s="10"/>
      <c r="R742" s="10"/>
      <c r="S742" s="10"/>
      <c r="T742" s="10"/>
      <c r="U742" s="10"/>
      <c r="V742" s="10"/>
      <c r="W742" s="10"/>
      <c r="X742" s="10"/>
      <c r="Y742" s="10"/>
      <c r="Z742" s="10"/>
      <c r="AA742" s="10"/>
    </row>
    <row r="743" spans="1:27" ht="12.75" customHeight="1" x14ac:dyDescent="0.15">
      <c r="A743" s="10"/>
      <c r="B743" s="10"/>
      <c r="C743" s="10"/>
      <c r="D743" s="10"/>
      <c r="E743" s="10"/>
      <c r="F743" s="10"/>
      <c r="G743" s="10"/>
      <c r="H743" s="10"/>
      <c r="I743" s="10"/>
      <c r="J743" s="10"/>
      <c r="K743" s="10"/>
      <c r="L743" s="10"/>
      <c r="M743" s="10"/>
      <c r="N743" s="10"/>
      <c r="O743" s="10"/>
      <c r="P743" s="10"/>
      <c r="Q743" s="10"/>
      <c r="R743" s="10"/>
      <c r="S743" s="10"/>
      <c r="T743" s="10"/>
      <c r="U743" s="10"/>
      <c r="V743" s="10"/>
      <c r="W743" s="10"/>
      <c r="X743" s="10"/>
      <c r="Y743" s="10"/>
      <c r="Z743" s="10"/>
      <c r="AA743" s="10"/>
    </row>
    <row r="744" spans="1:27" ht="12.75" customHeight="1" x14ac:dyDescent="0.15">
      <c r="A744" s="10"/>
      <c r="B744" s="10"/>
      <c r="C744" s="10"/>
      <c r="D744" s="10"/>
      <c r="E744" s="10"/>
      <c r="F744" s="10"/>
      <c r="G744" s="10"/>
      <c r="H744" s="10"/>
      <c r="I744" s="10"/>
      <c r="J744" s="10"/>
      <c r="K744" s="10"/>
      <c r="L744" s="10"/>
      <c r="M744" s="10"/>
      <c r="N744" s="10"/>
      <c r="O744" s="10"/>
      <c r="P744" s="10"/>
      <c r="Q744" s="10"/>
      <c r="R744" s="10"/>
      <c r="S744" s="10"/>
      <c r="T744" s="10"/>
      <c r="U744" s="10"/>
      <c r="V744" s="10"/>
      <c r="W744" s="10"/>
      <c r="X744" s="10"/>
      <c r="Y744" s="10"/>
      <c r="Z744" s="10"/>
      <c r="AA744" s="10"/>
    </row>
    <row r="745" spans="1:27" ht="12.75" customHeight="1" x14ac:dyDescent="0.15">
      <c r="A745" s="10"/>
      <c r="B745" s="10"/>
      <c r="C745" s="10"/>
      <c r="D745" s="10"/>
      <c r="E745" s="10"/>
      <c r="F745" s="10"/>
      <c r="G745" s="10"/>
      <c r="H745" s="10"/>
      <c r="I745" s="10"/>
      <c r="J745" s="10"/>
      <c r="K745" s="10"/>
      <c r="L745" s="10"/>
      <c r="M745" s="10"/>
      <c r="N745" s="10"/>
      <c r="O745" s="10"/>
      <c r="P745" s="10"/>
      <c r="Q745" s="10"/>
      <c r="R745" s="10"/>
      <c r="S745" s="10"/>
      <c r="T745" s="10"/>
      <c r="U745" s="10"/>
      <c r="V745" s="10"/>
      <c r="W745" s="10"/>
      <c r="X745" s="10"/>
      <c r="Y745" s="10"/>
      <c r="Z745" s="10"/>
      <c r="AA745" s="10"/>
    </row>
    <row r="746" spans="1:27" ht="12.75" customHeight="1" x14ac:dyDescent="0.15">
      <c r="A746" s="10"/>
      <c r="B746" s="10"/>
      <c r="C746" s="10"/>
      <c r="D746" s="10"/>
      <c r="E746" s="10"/>
      <c r="F746" s="10"/>
      <c r="G746" s="10"/>
      <c r="H746" s="10"/>
      <c r="I746" s="10"/>
      <c r="J746" s="10"/>
      <c r="K746" s="10"/>
      <c r="L746" s="10"/>
      <c r="M746" s="10"/>
      <c r="N746" s="10"/>
      <c r="O746" s="10"/>
      <c r="P746" s="10"/>
      <c r="Q746" s="10"/>
      <c r="R746" s="10"/>
      <c r="S746" s="10"/>
      <c r="T746" s="10"/>
      <c r="U746" s="10"/>
      <c r="V746" s="10"/>
      <c r="W746" s="10"/>
      <c r="X746" s="10"/>
      <c r="Y746" s="10"/>
      <c r="Z746" s="10"/>
      <c r="AA746" s="10"/>
    </row>
    <row r="747" spans="1:27" ht="12.75" customHeight="1" x14ac:dyDescent="0.15">
      <c r="A747" s="10"/>
      <c r="B747" s="10"/>
      <c r="C747" s="10"/>
      <c r="D747" s="10"/>
      <c r="E747" s="10"/>
      <c r="F747" s="10"/>
      <c r="G747" s="10"/>
      <c r="H747" s="10"/>
      <c r="I747" s="10"/>
      <c r="J747" s="10"/>
      <c r="K747" s="10"/>
      <c r="L747" s="10"/>
      <c r="M747" s="10"/>
      <c r="N747" s="10"/>
      <c r="O747" s="10"/>
      <c r="P747" s="10"/>
      <c r="Q747" s="10"/>
      <c r="R747" s="10"/>
      <c r="S747" s="10"/>
      <c r="T747" s="10"/>
      <c r="U747" s="10"/>
      <c r="V747" s="10"/>
      <c r="W747" s="10"/>
      <c r="X747" s="10"/>
      <c r="Y747" s="10"/>
      <c r="Z747" s="10"/>
      <c r="AA747" s="10"/>
    </row>
    <row r="748" spans="1:27" ht="12.75" customHeight="1" x14ac:dyDescent="0.15">
      <c r="A748" s="10"/>
      <c r="B748" s="10"/>
      <c r="C748" s="10"/>
      <c r="D748" s="10"/>
      <c r="E748" s="10"/>
      <c r="F748" s="10"/>
      <c r="G748" s="10"/>
      <c r="H748" s="10"/>
      <c r="I748" s="10"/>
      <c r="J748" s="10"/>
      <c r="K748" s="10"/>
      <c r="L748" s="10"/>
      <c r="M748" s="10"/>
      <c r="N748" s="10"/>
      <c r="O748" s="10"/>
      <c r="P748" s="10"/>
      <c r="Q748" s="10"/>
      <c r="R748" s="10"/>
      <c r="S748" s="10"/>
      <c r="T748" s="10"/>
      <c r="U748" s="10"/>
      <c r="V748" s="10"/>
      <c r="W748" s="10"/>
      <c r="X748" s="10"/>
      <c r="Y748" s="10"/>
      <c r="Z748" s="10"/>
      <c r="AA748" s="10"/>
    </row>
    <row r="749" spans="1:27" ht="12.75" customHeight="1" x14ac:dyDescent="0.15">
      <c r="A749" s="10"/>
      <c r="B749" s="10"/>
      <c r="C749" s="10"/>
      <c r="D749" s="10"/>
      <c r="E749" s="10"/>
      <c r="F749" s="10"/>
      <c r="G749" s="10"/>
      <c r="H749" s="10"/>
      <c r="I749" s="10"/>
      <c r="J749" s="10"/>
      <c r="K749" s="10"/>
      <c r="L749" s="10"/>
      <c r="M749" s="10"/>
      <c r="N749" s="10"/>
      <c r="O749" s="10"/>
      <c r="P749" s="10"/>
      <c r="Q749" s="10"/>
      <c r="R749" s="10"/>
      <c r="S749" s="10"/>
      <c r="T749" s="10"/>
      <c r="U749" s="10"/>
      <c r="V749" s="10"/>
      <c r="W749" s="10"/>
      <c r="X749" s="10"/>
      <c r="Y749" s="10"/>
      <c r="Z749" s="10"/>
      <c r="AA749" s="10"/>
    </row>
    <row r="750" spans="1:27" ht="12.75" customHeight="1" x14ac:dyDescent="0.15">
      <c r="A750" s="10"/>
      <c r="B750" s="10"/>
      <c r="C750" s="10"/>
      <c r="D750" s="10"/>
      <c r="E750" s="10"/>
      <c r="F750" s="10"/>
      <c r="G750" s="10"/>
      <c r="H750" s="10"/>
      <c r="I750" s="10"/>
      <c r="J750" s="10"/>
      <c r="K750" s="10"/>
      <c r="L750" s="10"/>
      <c r="M750" s="10"/>
      <c r="N750" s="10"/>
      <c r="O750" s="10"/>
      <c r="P750" s="10"/>
      <c r="Q750" s="10"/>
      <c r="R750" s="10"/>
      <c r="S750" s="10"/>
      <c r="T750" s="10"/>
      <c r="U750" s="10"/>
      <c r="V750" s="10"/>
      <c r="W750" s="10"/>
      <c r="X750" s="10"/>
      <c r="Y750" s="10"/>
      <c r="Z750" s="10"/>
      <c r="AA750" s="10"/>
    </row>
    <row r="751" spans="1:27" ht="12.75" customHeight="1" x14ac:dyDescent="0.15">
      <c r="A751" s="10"/>
      <c r="B751" s="10"/>
      <c r="C751" s="10"/>
      <c r="D751" s="10"/>
      <c r="E751" s="10"/>
      <c r="F751" s="10"/>
      <c r="G751" s="10"/>
      <c r="H751" s="10"/>
      <c r="I751" s="10"/>
      <c r="J751" s="10"/>
      <c r="K751" s="10"/>
      <c r="L751" s="10"/>
      <c r="M751" s="10"/>
      <c r="N751" s="10"/>
      <c r="O751" s="10"/>
      <c r="P751" s="10"/>
      <c r="Q751" s="10"/>
      <c r="R751" s="10"/>
      <c r="S751" s="10"/>
      <c r="T751" s="10"/>
      <c r="U751" s="10"/>
      <c r="V751" s="10"/>
      <c r="W751" s="10"/>
      <c r="X751" s="10"/>
      <c r="Y751" s="10"/>
      <c r="Z751" s="10"/>
      <c r="AA751" s="10"/>
    </row>
    <row r="752" spans="1:27" ht="12.75" customHeight="1" x14ac:dyDescent="0.15">
      <c r="A752" s="10"/>
      <c r="B752" s="10"/>
      <c r="C752" s="10"/>
      <c r="D752" s="10"/>
      <c r="E752" s="10"/>
      <c r="F752" s="10"/>
      <c r="G752" s="10"/>
      <c r="H752" s="10"/>
      <c r="I752" s="10"/>
      <c r="J752" s="10"/>
      <c r="K752" s="10"/>
      <c r="L752" s="10"/>
      <c r="M752" s="10"/>
      <c r="N752" s="10"/>
      <c r="O752" s="10"/>
      <c r="P752" s="10"/>
      <c r="Q752" s="10"/>
      <c r="R752" s="10"/>
      <c r="S752" s="10"/>
      <c r="T752" s="10"/>
      <c r="U752" s="10"/>
      <c r="V752" s="10"/>
      <c r="W752" s="10"/>
      <c r="X752" s="10"/>
      <c r="Y752" s="10"/>
      <c r="Z752" s="10"/>
      <c r="AA752" s="10"/>
    </row>
    <row r="753" spans="1:27" ht="12.75" customHeight="1" x14ac:dyDescent="0.15">
      <c r="A753" s="10"/>
      <c r="B753" s="10"/>
      <c r="C753" s="10"/>
      <c r="D753" s="10"/>
      <c r="E753" s="10"/>
      <c r="F753" s="10"/>
      <c r="G753" s="10"/>
      <c r="H753" s="10"/>
      <c r="I753" s="10"/>
      <c r="J753" s="10"/>
      <c r="K753" s="10"/>
      <c r="L753" s="10"/>
      <c r="M753" s="10"/>
      <c r="N753" s="10"/>
      <c r="O753" s="10"/>
      <c r="P753" s="10"/>
      <c r="Q753" s="10"/>
      <c r="R753" s="10"/>
      <c r="S753" s="10"/>
      <c r="T753" s="10"/>
      <c r="U753" s="10"/>
      <c r="V753" s="10"/>
      <c r="W753" s="10"/>
      <c r="X753" s="10"/>
      <c r="Y753" s="10"/>
      <c r="Z753" s="10"/>
      <c r="AA753" s="10"/>
    </row>
    <row r="754" spans="1:27" ht="12.75" customHeight="1" x14ac:dyDescent="0.15">
      <c r="A754" s="10"/>
      <c r="B754" s="10"/>
      <c r="C754" s="10"/>
      <c r="D754" s="10"/>
      <c r="E754" s="10"/>
      <c r="F754" s="10"/>
      <c r="G754" s="10"/>
      <c r="H754" s="10"/>
      <c r="I754" s="10"/>
      <c r="J754" s="10"/>
      <c r="K754" s="10"/>
      <c r="L754" s="10"/>
      <c r="M754" s="10"/>
      <c r="N754" s="10"/>
      <c r="O754" s="10"/>
      <c r="P754" s="10"/>
      <c r="Q754" s="10"/>
      <c r="R754" s="10"/>
      <c r="S754" s="10"/>
      <c r="T754" s="10"/>
      <c r="U754" s="10"/>
      <c r="V754" s="10"/>
      <c r="W754" s="10"/>
      <c r="X754" s="10"/>
      <c r="Y754" s="10"/>
      <c r="Z754" s="10"/>
      <c r="AA754" s="10"/>
    </row>
    <row r="755" spans="1:27" ht="12.75" customHeight="1" x14ac:dyDescent="0.15">
      <c r="A755" s="10"/>
      <c r="B755" s="10"/>
      <c r="C755" s="10"/>
      <c r="D755" s="10"/>
      <c r="E755" s="10"/>
      <c r="F755" s="10"/>
      <c r="G755" s="10"/>
      <c r="H755" s="10"/>
      <c r="I755" s="10"/>
      <c r="J755" s="10"/>
      <c r="K755" s="10"/>
      <c r="L755" s="10"/>
      <c r="M755" s="10"/>
      <c r="N755" s="10"/>
      <c r="O755" s="10"/>
      <c r="P755" s="10"/>
      <c r="Q755" s="10"/>
      <c r="R755" s="10"/>
      <c r="S755" s="10"/>
      <c r="T755" s="10"/>
      <c r="U755" s="10"/>
      <c r="V755" s="10"/>
      <c r="W755" s="10"/>
      <c r="X755" s="10"/>
      <c r="Y755" s="10"/>
      <c r="Z755" s="10"/>
      <c r="AA755" s="10"/>
    </row>
    <row r="756" spans="1:27" ht="12.75" customHeight="1" x14ac:dyDescent="0.15">
      <c r="A756" s="10"/>
      <c r="B756" s="10"/>
      <c r="C756" s="10"/>
      <c r="D756" s="10"/>
      <c r="E756" s="10"/>
      <c r="F756" s="10"/>
      <c r="G756" s="10"/>
      <c r="H756" s="10"/>
      <c r="I756" s="10"/>
      <c r="J756" s="10"/>
      <c r="K756" s="10"/>
      <c r="L756" s="10"/>
      <c r="M756" s="10"/>
      <c r="N756" s="10"/>
      <c r="O756" s="10"/>
      <c r="P756" s="10"/>
      <c r="Q756" s="10"/>
      <c r="R756" s="10"/>
      <c r="S756" s="10"/>
      <c r="T756" s="10"/>
      <c r="U756" s="10"/>
      <c r="V756" s="10"/>
      <c r="W756" s="10"/>
      <c r="X756" s="10"/>
      <c r="Y756" s="10"/>
      <c r="Z756" s="10"/>
      <c r="AA756" s="10"/>
    </row>
    <row r="757" spans="1:27" ht="12.75" customHeight="1" x14ac:dyDescent="0.15">
      <c r="A757" s="10"/>
      <c r="B757" s="10"/>
      <c r="C757" s="10"/>
      <c r="D757" s="10"/>
      <c r="E757" s="10"/>
      <c r="F757" s="10"/>
      <c r="G757" s="10"/>
      <c r="H757" s="10"/>
      <c r="I757" s="10"/>
      <c r="J757" s="10"/>
      <c r="K757" s="10"/>
      <c r="L757" s="10"/>
      <c r="M757" s="10"/>
      <c r="N757" s="10"/>
      <c r="O757" s="10"/>
      <c r="P757" s="10"/>
      <c r="Q757" s="10"/>
      <c r="R757" s="10"/>
      <c r="S757" s="10"/>
      <c r="T757" s="10"/>
      <c r="U757" s="10"/>
      <c r="V757" s="10"/>
      <c r="W757" s="10"/>
      <c r="X757" s="10"/>
      <c r="Y757" s="10"/>
      <c r="Z757" s="10"/>
      <c r="AA757" s="10"/>
    </row>
    <row r="758" spans="1:27" ht="12.75" customHeight="1" x14ac:dyDescent="0.15">
      <c r="A758" s="10"/>
      <c r="B758" s="10"/>
      <c r="C758" s="10"/>
      <c r="D758" s="10"/>
      <c r="E758" s="10"/>
      <c r="F758" s="10"/>
      <c r="G758" s="10"/>
      <c r="H758" s="10"/>
      <c r="I758" s="10"/>
      <c r="J758" s="10"/>
      <c r="K758" s="10"/>
      <c r="L758" s="10"/>
      <c r="M758" s="10"/>
      <c r="N758" s="10"/>
      <c r="O758" s="10"/>
      <c r="P758" s="10"/>
      <c r="Q758" s="10"/>
      <c r="R758" s="10"/>
      <c r="S758" s="10"/>
      <c r="T758" s="10"/>
      <c r="U758" s="10"/>
      <c r="V758" s="10"/>
      <c r="W758" s="10"/>
      <c r="X758" s="10"/>
      <c r="Y758" s="10"/>
      <c r="Z758" s="10"/>
      <c r="AA758" s="10"/>
    </row>
    <row r="759" spans="1:27" ht="12.75" customHeight="1" x14ac:dyDescent="0.15">
      <c r="A759" s="10"/>
      <c r="B759" s="10"/>
      <c r="C759" s="10"/>
      <c r="D759" s="10"/>
      <c r="E759" s="10"/>
      <c r="F759" s="10"/>
      <c r="G759" s="10"/>
      <c r="H759" s="10"/>
      <c r="I759" s="10"/>
      <c r="J759" s="10"/>
      <c r="K759" s="10"/>
      <c r="L759" s="10"/>
      <c r="M759" s="10"/>
      <c r="N759" s="10"/>
      <c r="O759" s="10"/>
      <c r="P759" s="10"/>
      <c r="Q759" s="10"/>
      <c r="R759" s="10"/>
      <c r="S759" s="10"/>
      <c r="T759" s="10"/>
      <c r="U759" s="10"/>
      <c r="V759" s="10"/>
      <c r="W759" s="10"/>
      <c r="X759" s="10"/>
      <c r="Y759" s="10"/>
      <c r="Z759" s="10"/>
      <c r="AA759" s="10"/>
    </row>
    <row r="760" spans="1:27" ht="12.75" customHeight="1" x14ac:dyDescent="0.15">
      <c r="A760" s="10"/>
      <c r="B760" s="10"/>
      <c r="C760" s="10"/>
      <c r="D760" s="10"/>
      <c r="E760" s="10"/>
      <c r="F760" s="10"/>
      <c r="G760" s="10"/>
      <c r="H760" s="10"/>
      <c r="I760" s="10"/>
      <c r="J760" s="10"/>
      <c r="K760" s="10"/>
      <c r="L760" s="10"/>
      <c r="M760" s="10"/>
      <c r="N760" s="10"/>
      <c r="O760" s="10"/>
      <c r="P760" s="10"/>
      <c r="Q760" s="10"/>
      <c r="R760" s="10"/>
      <c r="S760" s="10"/>
      <c r="T760" s="10"/>
      <c r="U760" s="10"/>
      <c r="V760" s="10"/>
      <c r="W760" s="10"/>
      <c r="X760" s="10"/>
      <c r="Y760" s="10"/>
      <c r="Z760" s="10"/>
      <c r="AA760" s="10"/>
    </row>
    <row r="761" spans="1:27" ht="12.75" customHeight="1" x14ac:dyDescent="0.15">
      <c r="A761" s="10"/>
      <c r="B761" s="10"/>
      <c r="C761" s="10"/>
      <c r="D761" s="10"/>
      <c r="E761" s="10"/>
      <c r="F761" s="10"/>
      <c r="G761" s="10"/>
      <c r="H761" s="10"/>
      <c r="I761" s="10"/>
      <c r="J761" s="10"/>
      <c r="K761" s="10"/>
      <c r="L761" s="10"/>
      <c r="M761" s="10"/>
      <c r="N761" s="10"/>
      <c r="O761" s="10"/>
      <c r="P761" s="10"/>
      <c r="Q761" s="10"/>
      <c r="R761" s="10"/>
      <c r="S761" s="10"/>
      <c r="T761" s="10"/>
      <c r="U761" s="10"/>
      <c r="V761" s="10"/>
      <c r="W761" s="10"/>
      <c r="X761" s="10"/>
      <c r="Y761" s="10"/>
      <c r="Z761" s="10"/>
      <c r="AA761" s="10"/>
    </row>
    <row r="762" spans="1:27" ht="12.75" customHeight="1" x14ac:dyDescent="0.15">
      <c r="A762" s="10"/>
      <c r="B762" s="10"/>
      <c r="C762" s="10"/>
      <c r="D762" s="10"/>
      <c r="E762" s="10"/>
      <c r="F762" s="10"/>
      <c r="G762" s="10"/>
      <c r="H762" s="10"/>
      <c r="I762" s="10"/>
      <c r="J762" s="10"/>
      <c r="K762" s="10"/>
      <c r="L762" s="10"/>
      <c r="M762" s="10"/>
      <c r="N762" s="10"/>
      <c r="O762" s="10"/>
      <c r="P762" s="10"/>
      <c r="Q762" s="10"/>
      <c r="R762" s="10"/>
      <c r="S762" s="10"/>
      <c r="T762" s="10"/>
      <c r="U762" s="10"/>
      <c r="V762" s="10"/>
      <c r="W762" s="10"/>
      <c r="X762" s="10"/>
      <c r="Y762" s="10"/>
      <c r="Z762" s="10"/>
      <c r="AA762" s="10"/>
    </row>
    <row r="763" spans="1:27" ht="12.75" customHeight="1" x14ac:dyDescent="0.15">
      <c r="A763" s="10"/>
      <c r="B763" s="10"/>
      <c r="C763" s="10"/>
      <c r="D763" s="10"/>
      <c r="E763" s="10"/>
      <c r="F763" s="10"/>
      <c r="G763" s="10"/>
      <c r="H763" s="10"/>
      <c r="I763" s="10"/>
      <c r="J763" s="10"/>
      <c r="K763" s="10"/>
      <c r="L763" s="10"/>
      <c r="M763" s="10"/>
      <c r="N763" s="10"/>
      <c r="O763" s="10"/>
      <c r="P763" s="10"/>
      <c r="Q763" s="10"/>
      <c r="R763" s="10"/>
      <c r="S763" s="10"/>
      <c r="T763" s="10"/>
      <c r="U763" s="10"/>
      <c r="V763" s="10"/>
      <c r="W763" s="10"/>
      <c r="X763" s="10"/>
      <c r="Y763" s="10"/>
      <c r="Z763" s="10"/>
      <c r="AA763" s="10"/>
    </row>
    <row r="764" spans="1:27" ht="12.75" customHeight="1" x14ac:dyDescent="0.15">
      <c r="A764" s="10"/>
      <c r="B764" s="10"/>
      <c r="C764" s="10"/>
      <c r="D764" s="10"/>
      <c r="E764" s="10"/>
      <c r="F764" s="10"/>
      <c r="G764" s="10"/>
      <c r="H764" s="10"/>
      <c r="I764" s="10"/>
      <c r="J764" s="10"/>
      <c r="K764" s="10"/>
      <c r="L764" s="10"/>
      <c r="M764" s="10"/>
      <c r="N764" s="10"/>
      <c r="O764" s="10"/>
      <c r="P764" s="10"/>
      <c r="Q764" s="10"/>
      <c r="R764" s="10"/>
      <c r="S764" s="10"/>
      <c r="T764" s="10"/>
      <c r="U764" s="10"/>
      <c r="V764" s="10"/>
      <c r="W764" s="10"/>
      <c r="X764" s="10"/>
      <c r="Y764" s="10"/>
      <c r="Z764" s="10"/>
      <c r="AA764" s="10"/>
    </row>
    <row r="765" spans="1:27" ht="12.75" customHeight="1" x14ac:dyDescent="0.15">
      <c r="A765" s="10"/>
      <c r="B765" s="10"/>
      <c r="C765" s="10"/>
      <c r="D765" s="10"/>
      <c r="E765" s="10"/>
      <c r="F765" s="10"/>
      <c r="G765" s="10"/>
      <c r="H765" s="10"/>
      <c r="I765" s="10"/>
      <c r="J765" s="10"/>
      <c r="K765" s="10"/>
      <c r="L765" s="10"/>
      <c r="M765" s="10"/>
      <c r="N765" s="10"/>
      <c r="O765" s="10"/>
      <c r="P765" s="10"/>
      <c r="Q765" s="10"/>
      <c r="R765" s="10"/>
      <c r="S765" s="10"/>
      <c r="T765" s="10"/>
      <c r="U765" s="10"/>
      <c r="V765" s="10"/>
      <c r="W765" s="10"/>
      <c r="X765" s="10"/>
      <c r="Y765" s="10"/>
      <c r="Z765" s="10"/>
      <c r="AA765" s="10"/>
    </row>
    <row r="766" spans="1:27" ht="12.75" customHeight="1" x14ac:dyDescent="0.15">
      <c r="A766" s="10"/>
      <c r="B766" s="10"/>
      <c r="C766" s="10"/>
      <c r="D766" s="10"/>
      <c r="E766" s="10"/>
      <c r="F766" s="10"/>
      <c r="G766" s="10"/>
      <c r="H766" s="10"/>
      <c r="I766" s="10"/>
      <c r="J766" s="10"/>
      <c r="K766" s="10"/>
      <c r="L766" s="10"/>
      <c r="M766" s="10"/>
      <c r="N766" s="10"/>
      <c r="O766" s="10"/>
      <c r="P766" s="10"/>
      <c r="Q766" s="10"/>
      <c r="R766" s="10"/>
      <c r="S766" s="10"/>
      <c r="T766" s="10"/>
      <c r="U766" s="10"/>
      <c r="V766" s="10"/>
      <c r="W766" s="10"/>
      <c r="X766" s="10"/>
      <c r="Y766" s="10"/>
      <c r="Z766" s="10"/>
      <c r="AA766" s="10"/>
    </row>
    <row r="767" spans="1:27" ht="12.75" customHeight="1" x14ac:dyDescent="0.15">
      <c r="A767" s="10"/>
      <c r="B767" s="10"/>
      <c r="C767" s="10"/>
      <c r="D767" s="10"/>
      <c r="E767" s="10"/>
      <c r="F767" s="10"/>
      <c r="G767" s="10"/>
      <c r="H767" s="10"/>
      <c r="I767" s="10"/>
      <c r="J767" s="10"/>
      <c r="K767" s="10"/>
      <c r="L767" s="10"/>
      <c r="M767" s="10"/>
      <c r="N767" s="10"/>
      <c r="O767" s="10"/>
      <c r="P767" s="10"/>
      <c r="Q767" s="10"/>
      <c r="R767" s="10"/>
      <c r="S767" s="10"/>
      <c r="T767" s="10"/>
      <c r="U767" s="10"/>
      <c r="V767" s="10"/>
      <c r="W767" s="10"/>
      <c r="X767" s="10"/>
      <c r="Y767" s="10"/>
      <c r="Z767" s="10"/>
      <c r="AA767" s="10"/>
    </row>
    <row r="768" spans="1:27" ht="12.75" customHeight="1" x14ac:dyDescent="0.15">
      <c r="A768" s="10"/>
      <c r="B768" s="10"/>
      <c r="C768" s="10"/>
      <c r="D768" s="10"/>
      <c r="E768" s="10"/>
      <c r="F768" s="10"/>
      <c r="G768" s="10"/>
      <c r="H768" s="10"/>
      <c r="I768" s="10"/>
      <c r="J768" s="10"/>
      <c r="K768" s="10"/>
      <c r="L768" s="10"/>
      <c r="M768" s="10"/>
      <c r="N768" s="10"/>
      <c r="O768" s="10"/>
      <c r="P768" s="10"/>
      <c r="Q768" s="10"/>
      <c r="R768" s="10"/>
      <c r="S768" s="10"/>
      <c r="T768" s="10"/>
      <c r="U768" s="10"/>
      <c r="V768" s="10"/>
      <c r="W768" s="10"/>
      <c r="X768" s="10"/>
      <c r="Y768" s="10"/>
      <c r="Z768" s="10"/>
      <c r="AA768" s="10"/>
    </row>
    <row r="769" spans="1:27" ht="12.75" customHeight="1" x14ac:dyDescent="0.15">
      <c r="A769" s="10"/>
      <c r="B769" s="10"/>
      <c r="C769" s="10"/>
      <c r="D769" s="10"/>
      <c r="E769" s="10"/>
      <c r="F769" s="10"/>
      <c r="G769" s="10"/>
      <c r="H769" s="10"/>
      <c r="I769" s="10"/>
      <c r="J769" s="10"/>
      <c r="K769" s="10"/>
      <c r="L769" s="10"/>
      <c r="M769" s="10"/>
      <c r="N769" s="10"/>
      <c r="O769" s="10"/>
      <c r="P769" s="10"/>
      <c r="Q769" s="10"/>
      <c r="R769" s="10"/>
      <c r="S769" s="10"/>
      <c r="T769" s="10"/>
      <c r="U769" s="10"/>
      <c r="V769" s="10"/>
      <c r="W769" s="10"/>
      <c r="X769" s="10"/>
      <c r="Y769" s="10"/>
      <c r="Z769" s="10"/>
      <c r="AA769" s="10"/>
    </row>
    <row r="770" spans="1:27" ht="12.75" customHeight="1" x14ac:dyDescent="0.15">
      <c r="A770" s="10"/>
      <c r="B770" s="10"/>
      <c r="C770" s="10"/>
      <c r="D770" s="10"/>
      <c r="E770" s="10"/>
      <c r="F770" s="10"/>
      <c r="G770" s="10"/>
      <c r="H770" s="10"/>
      <c r="I770" s="10"/>
      <c r="J770" s="10"/>
      <c r="K770" s="10"/>
      <c r="L770" s="10"/>
      <c r="M770" s="10"/>
      <c r="N770" s="10"/>
      <c r="O770" s="10"/>
      <c r="P770" s="10"/>
      <c r="Q770" s="10"/>
      <c r="R770" s="10"/>
      <c r="S770" s="10"/>
      <c r="T770" s="10"/>
      <c r="U770" s="10"/>
      <c r="V770" s="10"/>
      <c r="W770" s="10"/>
      <c r="X770" s="10"/>
      <c r="Y770" s="10"/>
      <c r="Z770" s="10"/>
      <c r="AA770" s="10"/>
    </row>
    <row r="771" spans="1:27" ht="12.75" customHeight="1" x14ac:dyDescent="0.15">
      <c r="A771" s="10"/>
      <c r="B771" s="10"/>
      <c r="C771" s="10"/>
      <c r="D771" s="10"/>
      <c r="E771" s="10"/>
      <c r="F771" s="10"/>
      <c r="G771" s="10"/>
      <c r="H771" s="10"/>
      <c r="I771" s="10"/>
      <c r="J771" s="10"/>
      <c r="K771" s="10"/>
      <c r="L771" s="10"/>
      <c r="M771" s="10"/>
      <c r="N771" s="10"/>
      <c r="O771" s="10"/>
      <c r="P771" s="10"/>
      <c r="Q771" s="10"/>
      <c r="R771" s="10"/>
      <c r="S771" s="10"/>
      <c r="T771" s="10"/>
      <c r="U771" s="10"/>
      <c r="V771" s="10"/>
      <c r="W771" s="10"/>
      <c r="X771" s="10"/>
      <c r="Y771" s="10"/>
      <c r="Z771" s="10"/>
      <c r="AA771" s="10"/>
    </row>
    <row r="772" spans="1:27" ht="12.75" customHeight="1" x14ac:dyDescent="0.15">
      <c r="A772" s="10"/>
      <c r="B772" s="10"/>
      <c r="C772" s="10"/>
      <c r="D772" s="10"/>
      <c r="E772" s="10"/>
      <c r="F772" s="10"/>
      <c r="G772" s="10"/>
      <c r="H772" s="10"/>
      <c r="I772" s="10"/>
      <c r="J772" s="10"/>
      <c r="K772" s="10"/>
      <c r="L772" s="10"/>
      <c r="M772" s="10"/>
      <c r="N772" s="10"/>
      <c r="O772" s="10"/>
      <c r="P772" s="10"/>
      <c r="Q772" s="10"/>
      <c r="R772" s="10"/>
      <c r="S772" s="10"/>
      <c r="T772" s="10"/>
      <c r="U772" s="10"/>
      <c r="V772" s="10"/>
      <c r="W772" s="10"/>
      <c r="X772" s="10"/>
      <c r="Y772" s="10"/>
      <c r="Z772" s="10"/>
      <c r="AA772" s="10"/>
    </row>
    <row r="773" spans="1:27" ht="12.75" customHeight="1" x14ac:dyDescent="0.15">
      <c r="A773" s="10"/>
      <c r="B773" s="10"/>
      <c r="C773" s="10"/>
      <c r="D773" s="10"/>
      <c r="E773" s="10"/>
      <c r="F773" s="10"/>
      <c r="G773" s="10"/>
      <c r="H773" s="10"/>
      <c r="I773" s="10"/>
      <c r="J773" s="10"/>
      <c r="K773" s="10"/>
      <c r="L773" s="10"/>
      <c r="M773" s="10"/>
      <c r="N773" s="10"/>
      <c r="O773" s="10"/>
      <c r="P773" s="10"/>
      <c r="Q773" s="10"/>
      <c r="R773" s="10"/>
      <c r="S773" s="10"/>
      <c r="T773" s="10"/>
      <c r="U773" s="10"/>
      <c r="V773" s="10"/>
      <c r="W773" s="10"/>
      <c r="X773" s="10"/>
      <c r="Y773" s="10"/>
      <c r="Z773" s="10"/>
      <c r="AA773" s="10"/>
    </row>
    <row r="774" spans="1:27" ht="12.75" customHeight="1" x14ac:dyDescent="0.15">
      <c r="A774" s="10"/>
      <c r="B774" s="10"/>
      <c r="C774" s="10"/>
      <c r="D774" s="10"/>
      <c r="E774" s="10"/>
      <c r="F774" s="10"/>
      <c r="G774" s="10"/>
      <c r="H774" s="10"/>
      <c r="I774" s="10"/>
      <c r="J774" s="10"/>
      <c r="K774" s="10"/>
      <c r="L774" s="10"/>
      <c r="M774" s="10"/>
      <c r="N774" s="10"/>
      <c r="O774" s="10"/>
      <c r="P774" s="10"/>
      <c r="Q774" s="10"/>
      <c r="R774" s="10"/>
      <c r="S774" s="10"/>
      <c r="T774" s="10"/>
      <c r="U774" s="10"/>
      <c r="V774" s="10"/>
      <c r="W774" s="10"/>
      <c r="X774" s="10"/>
      <c r="Y774" s="10"/>
      <c r="Z774" s="10"/>
      <c r="AA774" s="10"/>
    </row>
    <row r="775" spans="1:27" ht="12.75" customHeight="1" x14ac:dyDescent="0.15">
      <c r="A775" s="10"/>
      <c r="B775" s="10"/>
      <c r="C775" s="10"/>
      <c r="D775" s="10"/>
      <c r="E775" s="10"/>
      <c r="F775" s="10"/>
      <c r="G775" s="10"/>
      <c r="H775" s="10"/>
      <c r="I775" s="10"/>
      <c r="J775" s="10"/>
      <c r="K775" s="10"/>
      <c r="L775" s="10"/>
      <c r="M775" s="10"/>
      <c r="N775" s="10"/>
      <c r="O775" s="10"/>
      <c r="P775" s="10"/>
      <c r="Q775" s="10"/>
      <c r="R775" s="10"/>
      <c r="S775" s="10"/>
      <c r="T775" s="10"/>
      <c r="U775" s="10"/>
      <c r="V775" s="10"/>
      <c r="W775" s="10"/>
      <c r="X775" s="10"/>
      <c r="Y775" s="10"/>
      <c r="Z775" s="10"/>
      <c r="AA775" s="10"/>
    </row>
    <row r="776" spans="1:27" ht="12.75" customHeight="1" x14ac:dyDescent="0.15">
      <c r="A776" s="10"/>
      <c r="B776" s="10"/>
      <c r="C776" s="10"/>
      <c r="D776" s="10"/>
      <c r="E776" s="10"/>
      <c r="F776" s="10"/>
      <c r="G776" s="10"/>
      <c r="H776" s="10"/>
      <c r="I776" s="10"/>
      <c r="J776" s="10"/>
      <c r="K776" s="10"/>
      <c r="L776" s="10"/>
      <c r="M776" s="10"/>
      <c r="N776" s="10"/>
      <c r="O776" s="10"/>
      <c r="P776" s="10"/>
      <c r="Q776" s="10"/>
      <c r="R776" s="10"/>
      <c r="S776" s="10"/>
      <c r="T776" s="10"/>
      <c r="U776" s="10"/>
      <c r="V776" s="10"/>
      <c r="W776" s="10"/>
      <c r="X776" s="10"/>
      <c r="Y776" s="10"/>
      <c r="Z776" s="10"/>
      <c r="AA776" s="10"/>
    </row>
    <row r="777" spans="1:27" ht="12.75" customHeight="1" x14ac:dyDescent="0.15">
      <c r="A777" s="10"/>
      <c r="B777" s="10"/>
      <c r="C777" s="10"/>
      <c r="D777" s="10"/>
      <c r="E777" s="10"/>
      <c r="F777" s="10"/>
      <c r="G777" s="10"/>
      <c r="H777" s="10"/>
      <c r="I777" s="10"/>
      <c r="J777" s="10"/>
      <c r="K777" s="10"/>
      <c r="L777" s="10"/>
      <c r="M777" s="10"/>
      <c r="N777" s="10"/>
      <c r="O777" s="10"/>
      <c r="P777" s="10"/>
      <c r="Q777" s="10"/>
      <c r="R777" s="10"/>
      <c r="S777" s="10"/>
      <c r="T777" s="10"/>
      <c r="U777" s="10"/>
      <c r="V777" s="10"/>
      <c r="W777" s="10"/>
      <c r="X777" s="10"/>
      <c r="Y777" s="10"/>
      <c r="Z777" s="10"/>
      <c r="AA777" s="10"/>
    </row>
    <row r="778" spans="1:27" ht="12.75" customHeight="1" x14ac:dyDescent="0.15">
      <c r="A778" s="10"/>
      <c r="B778" s="10"/>
      <c r="C778" s="10"/>
      <c r="D778" s="10"/>
      <c r="E778" s="10"/>
      <c r="F778" s="10"/>
      <c r="G778" s="10"/>
      <c r="H778" s="10"/>
      <c r="I778" s="10"/>
      <c r="J778" s="10"/>
      <c r="K778" s="10"/>
      <c r="L778" s="10"/>
      <c r="M778" s="10"/>
      <c r="N778" s="10"/>
      <c r="O778" s="10"/>
      <c r="P778" s="10"/>
      <c r="Q778" s="10"/>
      <c r="R778" s="10"/>
      <c r="S778" s="10"/>
      <c r="T778" s="10"/>
      <c r="U778" s="10"/>
      <c r="V778" s="10"/>
      <c r="W778" s="10"/>
      <c r="X778" s="10"/>
      <c r="Y778" s="10"/>
      <c r="Z778" s="10"/>
      <c r="AA778" s="10"/>
    </row>
    <row r="779" spans="1:27" ht="12.75" customHeight="1" x14ac:dyDescent="0.15">
      <c r="A779" s="10"/>
      <c r="B779" s="10"/>
      <c r="C779" s="10"/>
      <c r="D779" s="10"/>
      <c r="E779" s="10"/>
      <c r="F779" s="10"/>
      <c r="G779" s="10"/>
      <c r="H779" s="10"/>
      <c r="I779" s="10"/>
      <c r="J779" s="10"/>
      <c r="K779" s="10"/>
      <c r="L779" s="10"/>
      <c r="M779" s="10"/>
      <c r="N779" s="10"/>
      <c r="O779" s="10"/>
      <c r="P779" s="10"/>
      <c r="Q779" s="10"/>
      <c r="R779" s="10"/>
      <c r="S779" s="10"/>
      <c r="T779" s="10"/>
      <c r="U779" s="10"/>
      <c r="V779" s="10"/>
      <c r="W779" s="10"/>
      <c r="X779" s="10"/>
      <c r="Y779" s="10"/>
      <c r="Z779" s="10"/>
      <c r="AA779" s="10"/>
    </row>
    <row r="780" spans="1:27" ht="12.75" customHeight="1" x14ac:dyDescent="0.15">
      <c r="A780" s="10"/>
      <c r="B780" s="10"/>
      <c r="C780" s="10"/>
      <c r="D780" s="10"/>
      <c r="E780" s="10"/>
      <c r="F780" s="10"/>
      <c r="G780" s="10"/>
      <c r="H780" s="10"/>
      <c r="I780" s="10"/>
      <c r="J780" s="10"/>
      <c r="K780" s="10"/>
      <c r="L780" s="10"/>
      <c r="M780" s="10"/>
      <c r="N780" s="10"/>
      <c r="O780" s="10"/>
      <c r="P780" s="10"/>
      <c r="Q780" s="10"/>
      <c r="R780" s="10"/>
      <c r="S780" s="10"/>
      <c r="T780" s="10"/>
      <c r="U780" s="10"/>
      <c r="V780" s="10"/>
      <c r="W780" s="10"/>
      <c r="X780" s="10"/>
      <c r="Y780" s="10"/>
      <c r="Z780" s="10"/>
      <c r="AA780" s="10"/>
    </row>
    <row r="781" spans="1:27" ht="12.75" customHeight="1" x14ac:dyDescent="0.15">
      <c r="A781" s="10"/>
      <c r="B781" s="10"/>
      <c r="C781" s="10"/>
      <c r="D781" s="10"/>
      <c r="E781" s="10"/>
      <c r="F781" s="10"/>
      <c r="G781" s="10"/>
      <c r="H781" s="10"/>
      <c r="I781" s="10"/>
      <c r="J781" s="10"/>
      <c r="K781" s="10"/>
      <c r="L781" s="10"/>
      <c r="M781" s="10"/>
      <c r="N781" s="10"/>
      <c r="O781" s="10"/>
      <c r="P781" s="10"/>
      <c r="Q781" s="10"/>
      <c r="R781" s="10"/>
      <c r="S781" s="10"/>
      <c r="T781" s="10"/>
      <c r="U781" s="10"/>
      <c r="V781" s="10"/>
      <c r="W781" s="10"/>
      <c r="X781" s="10"/>
      <c r="Y781" s="10"/>
      <c r="Z781" s="10"/>
      <c r="AA781" s="10"/>
    </row>
    <row r="782" spans="1:27" ht="12.75" customHeight="1" x14ac:dyDescent="0.15">
      <c r="A782" s="10"/>
      <c r="B782" s="10"/>
      <c r="C782" s="10"/>
      <c r="D782" s="10"/>
      <c r="E782" s="10"/>
      <c r="F782" s="10"/>
      <c r="G782" s="10"/>
      <c r="H782" s="10"/>
      <c r="I782" s="10"/>
      <c r="J782" s="10"/>
      <c r="K782" s="10"/>
      <c r="L782" s="10"/>
      <c r="M782" s="10"/>
      <c r="N782" s="10"/>
      <c r="O782" s="10"/>
      <c r="P782" s="10"/>
      <c r="Q782" s="10"/>
      <c r="R782" s="10"/>
      <c r="S782" s="10"/>
      <c r="T782" s="10"/>
      <c r="U782" s="10"/>
      <c r="V782" s="10"/>
      <c r="W782" s="10"/>
      <c r="X782" s="10"/>
      <c r="Y782" s="10"/>
      <c r="Z782" s="10"/>
      <c r="AA782" s="10"/>
    </row>
    <row r="783" spans="1:27" ht="12.75" customHeight="1" x14ac:dyDescent="0.15">
      <c r="A783" s="10"/>
      <c r="B783" s="10"/>
      <c r="C783" s="10"/>
      <c r="D783" s="10"/>
      <c r="E783" s="10"/>
      <c r="F783" s="10"/>
      <c r="G783" s="10"/>
      <c r="H783" s="10"/>
      <c r="I783" s="10"/>
      <c r="J783" s="10"/>
      <c r="K783" s="10"/>
      <c r="L783" s="10"/>
      <c r="M783" s="10"/>
      <c r="N783" s="10"/>
      <c r="O783" s="10"/>
      <c r="P783" s="10"/>
      <c r="Q783" s="10"/>
      <c r="R783" s="10"/>
      <c r="S783" s="10"/>
      <c r="T783" s="10"/>
      <c r="U783" s="10"/>
      <c r="V783" s="10"/>
      <c r="W783" s="10"/>
      <c r="X783" s="10"/>
      <c r="Y783" s="10"/>
      <c r="Z783" s="10"/>
      <c r="AA783" s="10"/>
    </row>
    <row r="784" spans="1:27" ht="12.75" customHeight="1" x14ac:dyDescent="0.15">
      <c r="A784" s="10"/>
      <c r="B784" s="10"/>
      <c r="C784" s="10"/>
      <c r="D784" s="10"/>
      <c r="E784" s="10"/>
      <c r="F784" s="10"/>
      <c r="G784" s="10"/>
      <c r="H784" s="10"/>
      <c r="I784" s="10"/>
      <c r="J784" s="10"/>
      <c r="K784" s="10"/>
      <c r="L784" s="10"/>
      <c r="M784" s="10"/>
      <c r="N784" s="10"/>
      <c r="O784" s="10"/>
      <c r="P784" s="10"/>
      <c r="Q784" s="10"/>
      <c r="R784" s="10"/>
      <c r="S784" s="10"/>
      <c r="T784" s="10"/>
      <c r="U784" s="10"/>
      <c r="V784" s="10"/>
      <c r="W784" s="10"/>
      <c r="X784" s="10"/>
      <c r="Y784" s="10"/>
      <c r="Z784" s="10"/>
      <c r="AA784" s="10"/>
    </row>
    <row r="785" spans="1:27" ht="12.75" customHeight="1" x14ac:dyDescent="0.15">
      <c r="A785" s="10"/>
      <c r="B785" s="10"/>
      <c r="C785" s="10"/>
      <c r="D785" s="10"/>
      <c r="E785" s="10"/>
      <c r="F785" s="10"/>
      <c r="G785" s="10"/>
      <c r="H785" s="10"/>
      <c r="I785" s="10"/>
      <c r="J785" s="10"/>
      <c r="K785" s="10"/>
      <c r="L785" s="10"/>
      <c r="M785" s="10"/>
      <c r="N785" s="10"/>
      <c r="O785" s="10"/>
      <c r="P785" s="10"/>
      <c r="Q785" s="10"/>
      <c r="R785" s="10"/>
      <c r="S785" s="10"/>
      <c r="T785" s="10"/>
      <c r="U785" s="10"/>
      <c r="V785" s="10"/>
      <c r="W785" s="10"/>
      <c r="X785" s="10"/>
      <c r="Y785" s="10"/>
      <c r="Z785" s="10"/>
      <c r="AA785" s="10"/>
    </row>
    <row r="786" spans="1:27" ht="12.75" customHeight="1" x14ac:dyDescent="0.15">
      <c r="A786" s="10"/>
      <c r="B786" s="10"/>
      <c r="C786" s="10"/>
      <c r="D786" s="10"/>
      <c r="E786" s="10"/>
      <c r="F786" s="10"/>
      <c r="G786" s="10"/>
      <c r="H786" s="10"/>
      <c r="I786" s="10"/>
      <c r="J786" s="10"/>
      <c r="K786" s="10"/>
      <c r="L786" s="10"/>
      <c r="M786" s="10"/>
      <c r="N786" s="10"/>
      <c r="O786" s="10"/>
      <c r="P786" s="10"/>
      <c r="Q786" s="10"/>
      <c r="R786" s="10"/>
      <c r="S786" s="10"/>
      <c r="T786" s="10"/>
      <c r="U786" s="10"/>
      <c r="V786" s="10"/>
      <c r="W786" s="10"/>
      <c r="X786" s="10"/>
      <c r="Y786" s="10"/>
      <c r="Z786" s="10"/>
      <c r="AA786" s="10"/>
    </row>
    <row r="787" spans="1:27" ht="12.75" customHeight="1" x14ac:dyDescent="0.15">
      <c r="A787" s="10"/>
      <c r="B787" s="10"/>
      <c r="C787" s="10"/>
      <c r="D787" s="10"/>
      <c r="E787" s="10"/>
      <c r="F787" s="10"/>
      <c r="G787" s="10"/>
      <c r="H787" s="10"/>
      <c r="I787" s="10"/>
      <c r="J787" s="10"/>
      <c r="K787" s="10"/>
      <c r="L787" s="10"/>
      <c r="M787" s="10"/>
      <c r="N787" s="10"/>
      <c r="O787" s="10"/>
      <c r="P787" s="10"/>
      <c r="Q787" s="10"/>
      <c r="R787" s="10"/>
      <c r="S787" s="10"/>
      <c r="T787" s="10"/>
      <c r="U787" s="10"/>
      <c r="V787" s="10"/>
      <c r="W787" s="10"/>
      <c r="X787" s="10"/>
      <c r="Y787" s="10"/>
      <c r="Z787" s="10"/>
      <c r="AA787" s="10"/>
    </row>
    <row r="788" spans="1:27" ht="12.75" customHeight="1" x14ac:dyDescent="0.15">
      <c r="A788" s="10"/>
      <c r="B788" s="10"/>
      <c r="C788" s="10"/>
      <c r="D788" s="10"/>
      <c r="E788" s="10"/>
      <c r="F788" s="10"/>
      <c r="G788" s="10"/>
      <c r="H788" s="10"/>
      <c r="I788" s="10"/>
      <c r="J788" s="10"/>
      <c r="K788" s="10"/>
      <c r="L788" s="10"/>
      <c r="M788" s="10"/>
      <c r="N788" s="10"/>
      <c r="O788" s="10"/>
      <c r="P788" s="10"/>
      <c r="Q788" s="10"/>
      <c r="R788" s="10"/>
      <c r="S788" s="10"/>
      <c r="T788" s="10"/>
      <c r="U788" s="10"/>
      <c r="V788" s="10"/>
      <c r="W788" s="10"/>
      <c r="X788" s="10"/>
      <c r="Y788" s="10"/>
      <c r="Z788" s="10"/>
      <c r="AA788" s="10"/>
    </row>
    <row r="789" spans="1:27" ht="12.75" customHeight="1" x14ac:dyDescent="0.15">
      <c r="A789" s="10"/>
      <c r="B789" s="10"/>
      <c r="C789" s="10"/>
      <c r="D789" s="10"/>
      <c r="E789" s="10"/>
      <c r="F789" s="10"/>
      <c r="G789" s="10"/>
      <c r="H789" s="10"/>
      <c r="I789" s="10"/>
      <c r="J789" s="10"/>
      <c r="K789" s="10"/>
      <c r="L789" s="10"/>
      <c r="M789" s="10"/>
      <c r="N789" s="10"/>
      <c r="O789" s="10"/>
      <c r="P789" s="10"/>
      <c r="Q789" s="10"/>
      <c r="R789" s="10"/>
      <c r="S789" s="10"/>
      <c r="T789" s="10"/>
      <c r="U789" s="10"/>
      <c r="V789" s="10"/>
      <c r="W789" s="10"/>
      <c r="X789" s="10"/>
      <c r="Y789" s="10"/>
      <c r="Z789" s="10"/>
      <c r="AA789" s="10"/>
    </row>
    <row r="790" spans="1:27" ht="12.75" customHeight="1" x14ac:dyDescent="0.15">
      <c r="A790" s="10"/>
      <c r="B790" s="10"/>
      <c r="C790" s="10"/>
      <c r="D790" s="10"/>
      <c r="E790" s="10"/>
      <c r="F790" s="10"/>
      <c r="G790" s="10"/>
      <c r="H790" s="10"/>
      <c r="I790" s="10"/>
      <c r="J790" s="10"/>
      <c r="K790" s="10"/>
      <c r="L790" s="10"/>
      <c r="M790" s="10"/>
      <c r="N790" s="10"/>
      <c r="O790" s="10"/>
      <c r="P790" s="10"/>
      <c r="Q790" s="10"/>
      <c r="R790" s="10"/>
      <c r="S790" s="10"/>
      <c r="T790" s="10"/>
      <c r="U790" s="10"/>
      <c r="V790" s="10"/>
      <c r="W790" s="10"/>
      <c r="X790" s="10"/>
      <c r="Y790" s="10"/>
      <c r="Z790" s="10"/>
      <c r="AA790" s="10"/>
    </row>
    <row r="791" spans="1:27" ht="12.75" customHeight="1" x14ac:dyDescent="0.15">
      <c r="A791" s="10"/>
      <c r="B791" s="10"/>
      <c r="C791" s="10"/>
      <c r="D791" s="10"/>
      <c r="E791" s="10"/>
      <c r="F791" s="10"/>
      <c r="G791" s="10"/>
      <c r="H791" s="10"/>
      <c r="I791" s="10"/>
      <c r="J791" s="10"/>
      <c r="K791" s="10"/>
      <c r="L791" s="10"/>
      <c r="M791" s="10"/>
      <c r="N791" s="10"/>
      <c r="O791" s="10"/>
      <c r="P791" s="10"/>
      <c r="Q791" s="10"/>
      <c r="R791" s="10"/>
      <c r="S791" s="10"/>
      <c r="T791" s="10"/>
      <c r="U791" s="10"/>
      <c r="V791" s="10"/>
      <c r="W791" s="10"/>
      <c r="X791" s="10"/>
      <c r="Y791" s="10"/>
      <c r="Z791" s="10"/>
      <c r="AA791" s="10"/>
    </row>
    <row r="792" spans="1:27" ht="12.75" customHeight="1" x14ac:dyDescent="0.15">
      <c r="A792" s="10"/>
      <c r="B792" s="10"/>
      <c r="C792" s="10"/>
      <c r="D792" s="10"/>
      <c r="E792" s="10"/>
      <c r="F792" s="10"/>
      <c r="G792" s="10"/>
      <c r="H792" s="10"/>
      <c r="I792" s="10"/>
      <c r="J792" s="10"/>
      <c r="K792" s="10"/>
      <c r="L792" s="10"/>
      <c r="M792" s="10"/>
      <c r="N792" s="10"/>
      <c r="O792" s="10"/>
      <c r="P792" s="10"/>
      <c r="Q792" s="10"/>
      <c r="R792" s="10"/>
      <c r="S792" s="10"/>
      <c r="T792" s="10"/>
      <c r="U792" s="10"/>
      <c r="V792" s="10"/>
      <c r="W792" s="10"/>
      <c r="X792" s="10"/>
      <c r="Y792" s="10"/>
      <c r="Z792" s="10"/>
      <c r="AA792" s="10"/>
    </row>
    <row r="793" spans="1:27" ht="12.75" customHeight="1" x14ac:dyDescent="0.15">
      <c r="A793" s="10"/>
      <c r="B793" s="10"/>
      <c r="C793" s="10"/>
      <c r="D793" s="10"/>
      <c r="E793" s="10"/>
      <c r="F793" s="10"/>
      <c r="G793" s="10"/>
      <c r="H793" s="10"/>
      <c r="I793" s="10"/>
      <c r="J793" s="10"/>
      <c r="K793" s="10"/>
      <c r="L793" s="10"/>
      <c r="M793" s="10"/>
      <c r="N793" s="10"/>
      <c r="O793" s="10"/>
      <c r="P793" s="10"/>
      <c r="Q793" s="10"/>
      <c r="R793" s="10"/>
      <c r="S793" s="10"/>
      <c r="T793" s="10"/>
      <c r="U793" s="10"/>
      <c r="V793" s="10"/>
      <c r="W793" s="10"/>
      <c r="X793" s="10"/>
      <c r="Y793" s="10"/>
      <c r="Z793" s="10"/>
      <c r="AA793" s="10"/>
    </row>
    <row r="794" spans="1:27" ht="12.75" customHeight="1" x14ac:dyDescent="0.15">
      <c r="A794" s="10"/>
      <c r="B794" s="10"/>
      <c r="C794" s="10"/>
      <c r="D794" s="10"/>
      <c r="E794" s="10"/>
      <c r="F794" s="10"/>
      <c r="G794" s="10"/>
      <c r="H794" s="10"/>
      <c r="I794" s="10"/>
      <c r="J794" s="10"/>
      <c r="K794" s="10"/>
      <c r="L794" s="10"/>
      <c r="M794" s="10"/>
      <c r="N794" s="10"/>
      <c r="O794" s="10"/>
      <c r="P794" s="10"/>
      <c r="Q794" s="10"/>
      <c r="R794" s="10"/>
      <c r="S794" s="10"/>
      <c r="T794" s="10"/>
      <c r="U794" s="10"/>
      <c r="V794" s="10"/>
      <c r="W794" s="10"/>
      <c r="X794" s="10"/>
      <c r="Y794" s="10"/>
      <c r="Z794" s="10"/>
      <c r="AA794" s="10"/>
    </row>
    <row r="795" spans="1:27" ht="12.75" customHeight="1" x14ac:dyDescent="0.15">
      <c r="A795" s="10"/>
      <c r="B795" s="10"/>
      <c r="C795" s="10"/>
      <c r="D795" s="10"/>
      <c r="E795" s="10"/>
      <c r="F795" s="10"/>
      <c r="G795" s="10"/>
      <c r="H795" s="10"/>
      <c r="I795" s="10"/>
      <c r="J795" s="10"/>
      <c r="K795" s="10"/>
      <c r="L795" s="10"/>
      <c r="M795" s="10"/>
      <c r="N795" s="10"/>
      <c r="O795" s="10"/>
      <c r="P795" s="10"/>
      <c r="Q795" s="10"/>
      <c r="R795" s="10"/>
      <c r="S795" s="10"/>
      <c r="T795" s="10"/>
      <c r="U795" s="10"/>
      <c r="V795" s="10"/>
      <c r="W795" s="10"/>
      <c r="X795" s="10"/>
      <c r="Y795" s="10"/>
      <c r="Z795" s="10"/>
      <c r="AA795" s="10"/>
    </row>
    <row r="796" spans="1:27" ht="12.75" customHeight="1" x14ac:dyDescent="0.15">
      <c r="A796" s="10"/>
      <c r="B796" s="10"/>
      <c r="C796" s="10"/>
      <c r="D796" s="10"/>
      <c r="E796" s="10"/>
      <c r="F796" s="10"/>
      <c r="G796" s="10"/>
      <c r="H796" s="10"/>
      <c r="I796" s="10"/>
      <c r="J796" s="10"/>
      <c r="K796" s="10"/>
      <c r="L796" s="10"/>
      <c r="M796" s="10"/>
      <c r="N796" s="10"/>
      <c r="O796" s="10"/>
      <c r="P796" s="10"/>
      <c r="Q796" s="10"/>
      <c r="R796" s="10"/>
      <c r="S796" s="10"/>
      <c r="T796" s="10"/>
      <c r="U796" s="10"/>
      <c r="V796" s="10"/>
      <c r="W796" s="10"/>
      <c r="X796" s="10"/>
      <c r="Y796" s="10"/>
      <c r="Z796" s="10"/>
      <c r="AA796" s="10"/>
    </row>
    <row r="797" spans="1:27" ht="12.75" customHeight="1" x14ac:dyDescent="0.15">
      <c r="A797" s="10"/>
      <c r="B797" s="10"/>
      <c r="C797" s="10"/>
      <c r="D797" s="10"/>
      <c r="E797" s="10"/>
      <c r="F797" s="10"/>
      <c r="G797" s="10"/>
      <c r="H797" s="10"/>
      <c r="I797" s="10"/>
      <c r="J797" s="10"/>
      <c r="K797" s="10"/>
      <c r="L797" s="10"/>
      <c r="M797" s="10"/>
      <c r="N797" s="10"/>
      <c r="O797" s="10"/>
      <c r="P797" s="10"/>
      <c r="Q797" s="10"/>
      <c r="R797" s="10"/>
      <c r="S797" s="10"/>
      <c r="T797" s="10"/>
      <c r="U797" s="10"/>
      <c r="V797" s="10"/>
      <c r="W797" s="10"/>
      <c r="X797" s="10"/>
      <c r="Y797" s="10"/>
      <c r="Z797" s="10"/>
      <c r="AA797" s="10"/>
    </row>
    <row r="798" spans="1:27" ht="12.75" customHeight="1" x14ac:dyDescent="0.15">
      <c r="A798" s="10"/>
      <c r="B798" s="10"/>
      <c r="C798" s="10"/>
      <c r="D798" s="10"/>
      <c r="E798" s="10"/>
      <c r="F798" s="10"/>
      <c r="G798" s="10"/>
      <c r="H798" s="10"/>
      <c r="I798" s="10"/>
      <c r="J798" s="10"/>
      <c r="K798" s="10"/>
      <c r="L798" s="10"/>
      <c r="M798" s="10"/>
      <c r="N798" s="10"/>
      <c r="O798" s="10"/>
      <c r="P798" s="10"/>
      <c r="Q798" s="10"/>
      <c r="R798" s="10"/>
      <c r="S798" s="10"/>
      <c r="T798" s="10"/>
      <c r="U798" s="10"/>
      <c r="V798" s="10"/>
      <c r="W798" s="10"/>
      <c r="X798" s="10"/>
      <c r="Y798" s="10"/>
      <c r="Z798" s="10"/>
      <c r="AA798" s="10"/>
    </row>
    <row r="799" spans="1:27" ht="12.75" customHeight="1" x14ac:dyDescent="0.15">
      <c r="A799" s="10"/>
      <c r="B799" s="10"/>
      <c r="C799" s="10"/>
      <c r="D799" s="10"/>
      <c r="E799" s="10"/>
      <c r="F799" s="10"/>
      <c r="G799" s="10"/>
      <c r="H799" s="10"/>
      <c r="I799" s="10"/>
      <c r="J799" s="10"/>
      <c r="K799" s="10"/>
      <c r="L799" s="10"/>
      <c r="M799" s="10"/>
      <c r="N799" s="10"/>
      <c r="O799" s="10"/>
      <c r="P799" s="10"/>
      <c r="Q799" s="10"/>
      <c r="R799" s="10"/>
      <c r="S799" s="10"/>
      <c r="T799" s="10"/>
      <c r="U799" s="10"/>
      <c r="V799" s="10"/>
      <c r="W799" s="10"/>
      <c r="X799" s="10"/>
      <c r="Y799" s="10"/>
      <c r="Z799" s="10"/>
      <c r="AA799" s="10"/>
    </row>
    <row r="800" spans="1:27" ht="12.75" customHeight="1" x14ac:dyDescent="0.15">
      <c r="A800" s="10"/>
      <c r="B800" s="10"/>
      <c r="C800" s="10"/>
      <c r="D800" s="10"/>
      <c r="E800" s="10"/>
      <c r="F800" s="10"/>
      <c r="G800" s="10"/>
      <c r="H800" s="10"/>
      <c r="I800" s="10"/>
      <c r="J800" s="10"/>
      <c r="K800" s="10"/>
      <c r="L800" s="10"/>
      <c r="M800" s="10"/>
      <c r="N800" s="10"/>
      <c r="O800" s="10"/>
      <c r="P800" s="10"/>
      <c r="Q800" s="10"/>
      <c r="R800" s="10"/>
      <c r="S800" s="10"/>
      <c r="T800" s="10"/>
      <c r="U800" s="10"/>
      <c r="V800" s="10"/>
      <c r="W800" s="10"/>
      <c r="X800" s="10"/>
      <c r="Y800" s="10"/>
      <c r="Z800" s="10"/>
      <c r="AA800" s="10"/>
    </row>
    <row r="801" spans="1:27" ht="12.75" customHeight="1" x14ac:dyDescent="0.15">
      <c r="A801" s="10"/>
      <c r="B801" s="10"/>
      <c r="C801" s="10"/>
      <c r="D801" s="10"/>
      <c r="E801" s="10"/>
      <c r="F801" s="10"/>
      <c r="G801" s="10"/>
      <c r="H801" s="10"/>
      <c r="I801" s="10"/>
      <c r="J801" s="10"/>
      <c r="K801" s="10"/>
      <c r="L801" s="10"/>
      <c r="M801" s="10"/>
      <c r="N801" s="10"/>
      <c r="O801" s="10"/>
      <c r="P801" s="10"/>
      <c r="Q801" s="10"/>
      <c r="R801" s="10"/>
      <c r="S801" s="10"/>
      <c r="T801" s="10"/>
      <c r="U801" s="10"/>
      <c r="V801" s="10"/>
      <c r="W801" s="10"/>
      <c r="X801" s="10"/>
      <c r="Y801" s="10"/>
      <c r="Z801" s="10"/>
      <c r="AA801" s="10"/>
    </row>
    <row r="802" spans="1:27" ht="12.75" customHeight="1" x14ac:dyDescent="0.15">
      <c r="A802" s="10"/>
      <c r="B802" s="10"/>
      <c r="C802" s="10"/>
      <c r="D802" s="10"/>
      <c r="E802" s="10"/>
      <c r="F802" s="10"/>
      <c r="G802" s="10"/>
      <c r="H802" s="10"/>
      <c r="I802" s="10"/>
      <c r="J802" s="10"/>
      <c r="K802" s="10"/>
      <c r="L802" s="10"/>
      <c r="M802" s="10"/>
      <c r="N802" s="10"/>
      <c r="O802" s="10"/>
      <c r="P802" s="10"/>
      <c r="Q802" s="10"/>
      <c r="R802" s="10"/>
      <c r="S802" s="10"/>
      <c r="T802" s="10"/>
      <c r="U802" s="10"/>
      <c r="V802" s="10"/>
      <c r="W802" s="10"/>
      <c r="X802" s="10"/>
      <c r="Y802" s="10"/>
      <c r="Z802" s="10"/>
      <c r="AA802" s="10"/>
    </row>
    <row r="803" spans="1:27" ht="12.75" customHeight="1" x14ac:dyDescent="0.15">
      <c r="A803" s="10"/>
      <c r="B803" s="10"/>
      <c r="C803" s="10"/>
      <c r="D803" s="10"/>
      <c r="E803" s="10"/>
      <c r="F803" s="10"/>
      <c r="G803" s="10"/>
      <c r="H803" s="10"/>
      <c r="I803" s="10"/>
      <c r="J803" s="10"/>
      <c r="K803" s="10"/>
      <c r="L803" s="10"/>
      <c r="M803" s="10"/>
      <c r="N803" s="10"/>
      <c r="O803" s="10"/>
      <c r="P803" s="10"/>
      <c r="Q803" s="10"/>
      <c r="R803" s="10"/>
      <c r="S803" s="10"/>
      <c r="T803" s="10"/>
      <c r="U803" s="10"/>
      <c r="V803" s="10"/>
      <c r="W803" s="10"/>
      <c r="X803" s="10"/>
      <c r="Y803" s="10"/>
      <c r="Z803" s="10"/>
      <c r="AA803" s="10"/>
    </row>
    <row r="804" spans="1:27" ht="12.75" customHeight="1" x14ac:dyDescent="0.15">
      <c r="A804" s="10"/>
      <c r="B804" s="10"/>
      <c r="C804" s="10"/>
      <c r="D804" s="10"/>
      <c r="E804" s="10"/>
      <c r="F804" s="10"/>
      <c r="G804" s="10"/>
      <c r="H804" s="10"/>
      <c r="I804" s="10"/>
      <c r="J804" s="10"/>
      <c r="K804" s="10"/>
      <c r="L804" s="10"/>
      <c r="M804" s="10"/>
      <c r="N804" s="10"/>
      <c r="O804" s="10"/>
      <c r="P804" s="10"/>
      <c r="Q804" s="10"/>
      <c r="R804" s="10"/>
      <c r="S804" s="10"/>
      <c r="T804" s="10"/>
      <c r="U804" s="10"/>
      <c r="V804" s="10"/>
      <c r="W804" s="10"/>
      <c r="X804" s="10"/>
      <c r="Y804" s="10"/>
      <c r="Z804" s="10"/>
      <c r="AA804" s="10"/>
    </row>
    <row r="805" spans="1:27" ht="12.75" customHeight="1" x14ac:dyDescent="0.15">
      <c r="A805" s="10"/>
      <c r="B805" s="10"/>
      <c r="C805" s="10"/>
      <c r="D805" s="10"/>
      <c r="E805" s="10"/>
      <c r="F805" s="10"/>
      <c r="G805" s="10"/>
      <c r="H805" s="10"/>
      <c r="I805" s="10"/>
      <c r="J805" s="10"/>
      <c r="K805" s="10"/>
      <c r="L805" s="10"/>
      <c r="M805" s="10"/>
      <c r="N805" s="10"/>
      <c r="O805" s="10"/>
      <c r="P805" s="10"/>
      <c r="Q805" s="10"/>
      <c r="R805" s="10"/>
      <c r="S805" s="10"/>
      <c r="T805" s="10"/>
      <c r="U805" s="10"/>
      <c r="V805" s="10"/>
      <c r="W805" s="10"/>
      <c r="X805" s="10"/>
      <c r="Y805" s="10"/>
      <c r="Z805" s="10"/>
      <c r="AA805" s="10"/>
    </row>
    <row r="806" spans="1:27" ht="12.75" customHeight="1" x14ac:dyDescent="0.15">
      <c r="A806" s="10"/>
      <c r="B806" s="10"/>
      <c r="C806" s="10"/>
      <c r="D806" s="10"/>
      <c r="E806" s="10"/>
      <c r="F806" s="10"/>
      <c r="G806" s="10"/>
      <c r="H806" s="10"/>
      <c r="I806" s="10"/>
      <c r="J806" s="10"/>
      <c r="K806" s="10"/>
      <c r="L806" s="10"/>
      <c r="M806" s="10"/>
      <c r="N806" s="10"/>
      <c r="O806" s="10"/>
      <c r="P806" s="10"/>
      <c r="Q806" s="10"/>
      <c r="R806" s="10"/>
      <c r="S806" s="10"/>
      <c r="T806" s="10"/>
      <c r="U806" s="10"/>
      <c r="V806" s="10"/>
      <c r="W806" s="10"/>
      <c r="X806" s="10"/>
      <c r="Y806" s="10"/>
      <c r="Z806" s="10"/>
      <c r="AA806" s="10"/>
    </row>
    <row r="807" spans="1:27" ht="12.75" customHeight="1" x14ac:dyDescent="0.15">
      <c r="A807" s="10"/>
      <c r="B807" s="10"/>
      <c r="C807" s="10"/>
      <c r="D807" s="10"/>
      <c r="E807" s="10"/>
      <c r="F807" s="10"/>
      <c r="G807" s="10"/>
      <c r="H807" s="10"/>
      <c r="I807" s="10"/>
      <c r="J807" s="10"/>
      <c r="K807" s="10"/>
      <c r="L807" s="10"/>
      <c r="M807" s="10"/>
      <c r="N807" s="10"/>
      <c r="O807" s="10"/>
      <c r="P807" s="10"/>
      <c r="Q807" s="10"/>
      <c r="R807" s="10"/>
      <c r="S807" s="10"/>
      <c r="T807" s="10"/>
      <c r="U807" s="10"/>
      <c r="V807" s="10"/>
      <c r="W807" s="10"/>
      <c r="X807" s="10"/>
      <c r="Y807" s="10"/>
      <c r="Z807" s="10"/>
      <c r="AA807" s="10"/>
    </row>
    <row r="808" spans="1:27" ht="12.75" customHeight="1" x14ac:dyDescent="0.15">
      <c r="A808" s="10"/>
      <c r="B808" s="10"/>
      <c r="C808" s="10"/>
      <c r="D808" s="10"/>
      <c r="E808" s="10"/>
      <c r="F808" s="10"/>
      <c r="G808" s="10"/>
      <c r="H808" s="10"/>
      <c r="I808" s="10"/>
      <c r="J808" s="10"/>
      <c r="K808" s="10"/>
      <c r="L808" s="10"/>
      <c r="M808" s="10"/>
      <c r="N808" s="10"/>
      <c r="O808" s="10"/>
      <c r="P808" s="10"/>
      <c r="Q808" s="10"/>
      <c r="R808" s="10"/>
      <c r="S808" s="10"/>
      <c r="T808" s="10"/>
      <c r="U808" s="10"/>
      <c r="V808" s="10"/>
      <c r="W808" s="10"/>
      <c r="X808" s="10"/>
      <c r="Y808" s="10"/>
      <c r="Z808" s="10"/>
      <c r="AA808" s="10"/>
    </row>
    <row r="809" spans="1:27" ht="12.75" customHeight="1" x14ac:dyDescent="0.15">
      <c r="A809" s="10"/>
      <c r="B809" s="10"/>
      <c r="C809" s="10"/>
      <c r="D809" s="10"/>
      <c r="E809" s="10"/>
      <c r="F809" s="10"/>
      <c r="G809" s="10"/>
      <c r="H809" s="10"/>
      <c r="I809" s="10"/>
      <c r="J809" s="10"/>
      <c r="K809" s="10"/>
      <c r="L809" s="10"/>
      <c r="M809" s="10"/>
      <c r="N809" s="10"/>
      <c r="O809" s="10"/>
      <c r="P809" s="10"/>
      <c r="Q809" s="10"/>
      <c r="R809" s="10"/>
      <c r="S809" s="10"/>
      <c r="T809" s="10"/>
      <c r="U809" s="10"/>
      <c r="V809" s="10"/>
      <c r="W809" s="10"/>
      <c r="X809" s="10"/>
      <c r="Y809" s="10"/>
      <c r="Z809" s="10"/>
      <c r="AA809" s="10"/>
    </row>
    <row r="810" spans="1:27" ht="12.75" customHeight="1" x14ac:dyDescent="0.15">
      <c r="A810" s="10"/>
      <c r="B810" s="10"/>
      <c r="C810" s="10"/>
      <c r="D810" s="10"/>
      <c r="E810" s="10"/>
      <c r="F810" s="10"/>
      <c r="G810" s="10"/>
      <c r="H810" s="10"/>
      <c r="I810" s="10"/>
      <c r="J810" s="10"/>
      <c r="K810" s="10"/>
      <c r="L810" s="10"/>
      <c r="M810" s="10"/>
      <c r="N810" s="10"/>
      <c r="O810" s="10"/>
      <c r="P810" s="10"/>
      <c r="Q810" s="10"/>
      <c r="R810" s="10"/>
      <c r="S810" s="10"/>
      <c r="T810" s="10"/>
      <c r="U810" s="10"/>
      <c r="V810" s="10"/>
      <c r="W810" s="10"/>
      <c r="X810" s="10"/>
      <c r="Y810" s="10"/>
      <c r="Z810" s="10"/>
      <c r="AA810" s="10"/>
    </row>
    <row r="811" spans="1:27" ht="12.75" customHeight="1" x14ac:dyDescent="0.15">
      <c r="A811" s="10"/>
      <c r="B811" s="10"/>
      <c r="C811" s="10"/>
      <c r="D811" s="10"/>
      <c r="E811" s="10"/>
      <c r="F811" s="10"/>
      <c r="G811" s="10"/>
      <c r="H811" s="10"/>
      <c r="I811" s="10"/>
      <c r="J811" s="10"/>
      <c r="K811" s="10"/>
      <c r="L811" s="10"/>
      <c r="M811" s="10"/>
      <c r="N811" s="10"/>
      <c r="O811" s="10"/>
      <c r="P811" s="10"/>
      <c r="Q811" s="10"/>
      <c r="R811" s="10"/>
      <c r="S811" s="10"/>
      <c r="T811" s="10"/>
      <c r="U811" s="10"/>
      <c r="V811" s="10"/>
      <c r="W811" s="10"/>
      <c r="X811" s="10"/>
      <c r="Y811" s="10"/>
      <c r="Z811" s="10"/>
      <c r="AA811" s="10"/>
    </row>
    <row r="812" spans="1:27" ht="12.75" customHeight="1" x14ac:dyDescent="0.15">
      <c r="A812" s="10"/>
      <c r="B812" s="10"/>
      <c r="C812" s="10"/>
      <c r="D812" s="10"/>
      <c r="E812" s="10"/>
      <c r="F812" s="10"/>
      <c r="G812" s="10"/>
      <c r="H812" s="10"/>
      <c r="I812" s="10"/>
      <c r="J812" s="10"/>
      <c r="K812" s="10"/>
      <c r="L812" s="10"/>
      <c r="M812" s="10"/>
      <c r="N812" s="10"/>
      <c r="O812" s="10"/>
      <c r="P812" s="10"/>
      <c r="Q812" s="10"/>
      <c r="R812" s="10"/>
      <c r="S812" s="10"/>
      <c r="T812" s="10"/>
      <c r="U812" s="10"/>
      <c r="V812" s="10"/>
      <c r="W812" s="10"/>
      <c r="X812" s="10"/>
      <c r="Y812" s="10"/>
      <c r="Z812" s="10"/>
      <c r="AA812" s="10"/>
    </row>
    <row r="813" spans="1:27" ht="12.75" customHeight="1" x14ac:dyDescent="0.15">
      <c r="A813" s="10"/>
      <c r="B813" s="10"/>
      <c r="C813" s="10"/>
      <c r="D813" s="10"/>
      <c r="E813" s="10"/>
      <c r="F813" s="10"/>
      <c r="G813" s="10"/>
      <c r="H813" s="10"/>
      <c r="I813" s="10"/>
      <c r="J813" s="10"/>
      <c r="K813" s="10"/>
      <c r="L813" s="10"/>
      <c r="M813" s="10"/>
      <c r="N813" s="10"/>
      <c r="O813" s="10"/>
      <c r="P813" s="10"/>
      <c r="Q813" s="10"/>
      <c r="R813" s="10"/>
      <c r="S813" s="10"/>
      <c r="T813" s="10"/>
      <c r="U813" s="10"/>
      <c r="V813" s="10"/>
      <c r="W813" s="10"/>
      <c r="X813" s="10"/>
      <c r="Y813" s="10"/>
      <c r="Z813" s="10"/>
      <c r="AA813" s="10"/>
    </row>
    <row r="814" spans="1:27" ht="12.75" customHeight="1" x14ac:dyDescent="0.15">
      <c r="A814" s="10"/>
      <c r="B814" s="10"/>
      <c r="C814" s="10"/>
      <c r="D814" s="10"/>
      <c r="E814" s="10"/>
      <c r="F814" s="10"/>
      <c r="G814" s="10"/>
      <c r="H814" s="10"/>
      <c r="I814" s="10"/>
      <c r="J814" s="10"/>
      <c r="K814" s="10"/>
      <c r="L814" s="10"/>
      <c r="M814" s="10"/>
      <c r="N814" s="10"/>
      <c r="O814" s="10"/>
      <c r="P814" s="10"/>
      <c r="Q814" s="10"/>
      <c r="R814" s="10"/>
      <c r="S814" s="10"/>
      <c r="T814" s="10"/>
      <c r="U814" s="10"/>
      <c r="V814" s="10"/>
      <c r="W814" s="10"/>
      <c r="X814" s="10"/>
      <c r="Y814" s="10"/>
      <c r="Z814" s="10"/>
      <c r="AA814" s="10"/>
    </row>
    <row r="815" spans="1:27" ht="12.75" customHeight="1" x14ac:dyDescent="0.15">
      <c r="A815" s="10"/>
      <c r="B815" s="10"/>
      <c r="C815" s="10"/>
      <c r="D815" s="10"/>
      <c r="E815" s="10"/>
      <c r="F815" s="10"/>
      <c r="G815" s="10"/>
      <c r="H815" s="10"/>
      <c r="I815" s="10"/>
      <c r="J815" s="10"/>
      <c r="K815" s="10"/>
      <c r="L815" s="10"/>
      <c r="M815" s="10"/>
      <c r="N815" s="10"/>
      <c r="O815" s="10"/>
      <c r="P815" s="10"/>
      <c r="Q815" s="10"/>
      <c r="R815" s="10"/>
      <c r="S815" s="10"/>
      <c r="T815" s="10"/>
      <c r="U815" s="10"/>
      <c r="V815" s="10"/>
      <c r="W815" s="10"/>
      <c r="X815" s="10"/>
      <c r="Y815" s="10"/>
      <c r="Z815" s="10"/>
      <c r="AA815" s="10"/>
    </row>
    <row r="816" spans="1:27" ht="12.75" customHeight="1" x14ac:dyDescent="0.15">
      <c r="A816" s="10"/>
      <c r="B816" s="10"/>
      <c r="C816" s="10"/>
      <c r="D816" s="10"/>
      <c r="E816" s="10"/>
      <c r="F816" s="10"/>
      <c r="G816" s="10"/>
      <c r="H816" s="10"/>
      <c r="I816" s="10"/>
      <c r="J816" s="10"/>
      <c r="K816" s="10"/>
      <c r="L816" s="10"/>
      <c r="M816" s="10"/>
      <c r="N816" s="10"/>
      <c r="O816" s="10"/>
      <c r="P816" s="10"/>
      <c r="Q816" s="10"/>
      <c r="R816" s="10"/>
      <c r="S816" s="10"/>
      <c r="T816" s="10"/>
      <c r="U816" s="10"/>
      <c r="V816" s="10"/>
      <c r="W816" s="10"/>
      <c r="X816" s="10"/>
      <c r="Y816" s="10"/>
      <c r="Z816" s="10"/>
      <c r="AA816" s="10"/>
    </row>
    <row r="817" spans="1:27" ht="12.75" customHeight="1" x14ac:dyDescent="0.15">
      <c r="A817" s="10"/>
      <c r="B817" s="10"/>
      <c r="C817" s="10"/>
      <c r="D817" s="10"/>
      <c r="E817" s="10"/>
      <c r="F817" s="10"/>
      <c r="G817" s="10"/>
      <c r="H817" s="10"/>
      <c r="I817" s="10"/>
      <c r="J817" s="10"/>
      <c r="K817" s="10"/>
      <c r="L817" s="10"/>
      <c r="M817" s="10"/>
      <c r="N817" s="10"/>
      <c r="O817" s="10"/>
      <c r="P817" s="10"/>
      <c r="Q817" s="10"/>
      <c r="R817" s="10"/>
      <c r="S817" s="10"/>
      <c r="T817" s="10"/>
      <c r="U817" s="10"/>
      <c r="V817" s="10"/>
      <c r="W817" s="10"/>
      <c r="X817" s="10"/>
      <c r="Y817" s="10"/>
      <c r="Z817" s="10"/>
      <c r="AA817" s="10"/>
    </row>
    <row r="818" spans="1:27" ht="12.75" customHeight="1" x14ac:dyDescent="0.15">
      <c r="A818" s="10"/>
      <c r="B818" s="10"/>
      <c r="C818" s="10"/>
      <c r="D818" s="10"/>
      <c r="E818" s="10"/>
      <c r="F818" s="10"/>
      <c r="G818" s="10"/>
      <c r="H818" s="10"/>
      <c r="I818" s="10"/>
      <c r="J818" s="10"/>
      <c r="K818" s="10"/>
      <c r="L818" s="10"/>
      <c r="M818" s="10"/>
      <c r="N818" s="10"/>
      <c r="O818" s="10"/>
      <c r="P818" s="10"/>
      <c r="Q818" s="10"/>
      <c r="R818" s="10"/>
      <c r="S818" s="10"/>
      <c r="T818" s="10"/>
      <c r="U818" s="10"/>
      <c r="V818" s="10"/>
      <c r="W818" s="10"/>
      <c r="X818" s="10"/>
      <c r="Y818" s="10"/>
      <c r="Z818" s="10"/>
      <c r="AA818" s="10"/>
    </row>
    <row r="819" spans="1:27" ht="12.75" customHeight="1" x14ac:dyDescent="0.15">
      <c r="A819" s="10"/>
      <c r="B819" s="10"/>
      <c r="C819" s="10"/>
      <c r="D819" s="10"/>
      <c r="E819" s="10"/>
      <c r="F819" s="10"/>
      <c r="G819" s="10"/>
      <c r="H819" s="10"/>
      <c r="I819" s="10"/>
      <c r="J819" s="10"/>
      <c r="K819" s="10"/>
      <c r="L819" s="10"/>
      <c r="M819" s="10"/>
      <c r="N819" s="10"/>
      <c r="O819" s="10"/>
      <c r="P819" s="10"/>
      <c r="Q819" s="10"/>
      <c r="R819" s="10"/>
      <c r="S819" s="10"/>
      <c r="T819" s="10"/>
      <c r="U819" s="10"/>
      <c r="V819" s="10"/>
      <c r="W819" s="10"/>
      <c r="X819" s="10"/>
      <c r="Y819" s="10"/>
      <c r="Z819" s="10"/>
      <c r="AA819" s="10"/>
    </row>
    <row r="820" spans="1:27" ht="12.75" customHeight="1" x14ac:dyDescent="0.15">
      <c r="A820" s="10"/>
      <c r="B820" s="10"/>
      <c r="C820" s="10"/>
      <c r="D820" s="10"/>
      <c r="E820" s="10"/>
      <c r="F820" s="10"/>
      <c r="G820" s="10"/>
      <c r="H820" s="10"/>
      <c r="I820" s="10"/>
      <c r="J820" s="10"/>
      <c r="K820" s="10"/>
      <c r="L820" s="10"/>
      <c r="M820" s="10"/>
      <c r="N820" s="10"/>
      <c r="O820" s="10"/>
      <c r="P820" s="10"/>
      <c r="Q820" s="10"/>
      <c r="R820" s="10"/>
      <c r="S820" s="10"/>
      <c r="T820" s="10"/>
      <c r="U820" s="10"/>
      <c r="V820" s="10"/>
      <c r="W820" s="10"/>
      <c r="X820" s="10"/>
      <c r="Y820" s="10"/>
      <c r="Z820" s="10"/>
      <c r="AA820" s="10"/>
    </row>
    <row r="821" spans="1:27" ht="12.75" customHeight="1" x14ac:dyDescent="0.15">
      <c r="A821" s="10"/>
      <c r="B821" s="10"/>
      <c r="C821" s="10"/>
      <c r="D821" s="10"/>
      <c r="E821" s="10"/>
      <c r="F821" s="10"/>
      <c r="G821" s="10"/>
      <c r="H821" s="10"/>
      <c r="I821" s="10"/>
      <c r="J821" s="10"/>
      <c r="K821" s="10"/>
      <c r="L821" s="10"/>
      <c r="M821" s="10"/>
      <c r="N821" s="10"/>
      <c r="O821" s="10"/>
      <c r="P821" s="10"/>
      <c r="Q821" s="10"/>
      <c r="R821" s="10"/>
      <c r="S821" s="10"/>
      <c r="T821" s="10"/>
      <c r="U821" s="10"/>
      <c r="V821" s="10"/>
      <c r="W821" s="10"/>
      <c r="X821" s="10"/>
      <c r="Y821" s="10"/>
      <c r="Z821" s="10"/>
      <c r="AA821" s="10"/>
    </row>
    <row r="822" spans="1:27" ht="12.75" customHeight="1" x14ac:dyDescent="0.15">
      <c r="A822" s="10"/>
      <c r="B822" s="10"/>
      <c r="C822" s="10"/>
      <c r="D822" s="10"/>
      <c r="E822" s="10"/>
      <c r="F822" s="10"/>
      <c r="G822" s="10"/>
      <c r="H822" s="10"/>
      <c r="I822" s="10"/>
      <c r="J822" s="10"/>
      <c r="K822" s="10"/>
      <c r="L822" s="10"/>
      <c r="M822" s="10"/>
      <c r="N822" s="10"/>
      <c r="O822" s="10"/>
      <c r="P822" s="10"/>
      <c r="Q822" s="10"/>
      <c r="R822" s="10"/>
      <c r="S822" s="10"/>
      <c r="T822" s="10"/>
      <c r="U822" s="10"/>
      <c r="V822" s="10"/>
      <c r="W822" s="10"/>
      <c r="X822" s="10"/>
      <c r="Y822" s="10"/>
      <c r="Z822" s="10"/>
      <c r="AA822" s="10"/>
    </row>
    <row r="823" spans="1:27" ht="12.75" customHeight="1" x14ac:dyDescent="0.15">
      <c r="A823" s="10"/>
      <c r="B823" s="10"/>
      <c r="C823" s="10"/>
      <c r="D823" s="10"/>
      <c r="E823" s="10"/>
      <c r="F823" s="10"/>
      <c r="G823" s="10"/>
      <c r="H823" s="10"/>
      <c r="I823" s="10"/>
      <c r="J823" s="10"/>
      <c r="K823" s="10"/>
      <c r="L823" s="10"/>
      <c r="M823" s="10"/>
      <c r="N823" s="10"/>
      <c r="O823" s="10"/>
      <c r="P823" s="10"/>
      <c r="Q823" s="10"/>
      <c r="R823" s="10"/>
      <c r="S823" s="10"/>
      <c r="T823" s="10"/>
      <c r="U823" s="10"/>
      <c r="V823" s="10"/>
      <c r="W823" s="10"/>
      <c r="X823" s="10"/>
      <c r="Y823" s="10"/>
      <c r="Z823" s="10"/>
      <c r="AA823" s="10"/>
    </row>
    <row r="824" spans="1:27" ht="12.75" customHeight="1" x14ac:dyDescent="0.15">
      <c r="A824" s="10"/>
      <c r="B824" s="10"/>
      <c r="C824" s="10"/>
      <c r="D824" s="10"/>
      <c r="E824" s="10"/>
      <c r="F824" s="10"/>
      <c r="G824" s="10"/>
      <c r="H824" s="10"/>
      <c r="I824" s="10"/>
      <c r="J824" s="10"/>
      <c r="K824" s="10"/>
      <c r="L824" s="10"/>
      <c r="M824" s="10"/>
      <c r="N824" s="10"/>
      <c r="O824" s="10"/>
      <c r="P824" s="10"/>
      <c r="Q824" s="10"/>
      <c r="R824" s="10"/>
      <c r="S824" s="10"/>
      <c r="T824" s="10"/>
      <c r="U824" s="10"/>
      <c r="V824" s="10"/>
      <c r="W824" s="10"/>
      <c r="X824" s="10"/>
      <c r="Y824" s="10"/>
      <c r="Z824" s="10"/>
      <c r="AA824" s="10"/>
    </row>
    <row r="825" spans="1:27" ht="12.75" customHeight="1" x14ac:dyDescent="0.15">
      <c r="A825" s="10"/>
      <c r="B825" s="10"/>
      <c r="C825" s="10"/>
      <c r="D825" s="10"/>
      <c r="E825" s="10"/>
      <c r="F825" s="10"/>
      <c r="G825" s="10"/>
      <c r="H825" s="10"/>
      <c r="I825" s="10"/>
      <c r="J825" s="10"/>
      <c r="K825" s="10"/>
      <c r="L825" s="10"/>
      <c r="M825" s="10"/>
      <c r="N825" s="10"/>
      <c r="O825" s="10"/>
      <c r="P825" s="10"/>
      <c r="Q825" s="10"/>
      <c r="R825" s="10"/>
      <c r="S825" s="10"/>
      <c r="T825" s="10"/>
      <c r="U825" s="10"/>
      <c r="V825" s="10"/>
      <c r="W825" s="10"/>
      <c r="X825" s="10"/>
      <c r="Y825" s="10"/>
      <c r="Z825" s="10"/>
      <c r="AA825" s="10"/>
    </row>
    <row r="826" spans="1:27" ht="12.75" customHeight="1" x14ac:dyDescent="0.15">
      <c r="A826" s="10"/>
      <c r="B826" s="10"/>
      <c r="C826" s="10"/>
      <c r="D826" s="10"/>
      <c r="E826" s="10"/>
      <c r="F826" s="10"/>
      <c r="G826" s="10"/>
      <c r="H826" s="10"/>
      <c r="I826" s="10"/>
      <c r="J826" s="10"/>
      <c r="K826" s="10"/>
      <c r="L826" s="10"/>
      <c r="M826" s="10"/>
      <c r="N826" s="10"/>
      <c r="O826" s="10"/>
      <c r="P826" s="10"/>
      <c r="Q826" s="10"/>
      <c r="R826" s="10"/>
      <c r="S826" s="10"/>
      <c r="T826" s="10"/>
      <c r="U826" s="10"/>
      <c r="V826" s="10"/>
      <c r="W826" s="10"/>
      <c r="X826" s="10"/>
      <c r="Y826" s="10"/>
      <c r="Z826" s="10"/>
      <c r="AA826" s="10"/>
    </row>
    <row r="827" spans="1:27" ht="12.75" customHeight="1" x14ac:dyDescent="0.15">
      <c r="A827" s="10"/>
      <c r="B827" s="10"/>
      <c r="C827" s="10"/>
      <c r="D827" s="10"/>
      <c r="E827" s="10"/>
      <c r="F827" s="10"/>
      <c r="G827" s="10"/>
      <c r="H827" s="10"/>
      <c r="I827" s="10"/>
      <c r="J827" s="10"/>
      <c r="K827" s="10"/>
      <c r="L827" s="10"/>
      <c r="M827" s="10"/>
      <c r="N827" s="10"/>
      <c r="O827" s="10"/>
      <c r="P827" s="10"/>
      <c r="Q827" s="10"/>
      <c r="R827" s="10"/>
      <c r="S827" s="10"/>
      <c r="T827" s="10"/>
      <c r="U827" s="10"/>
      <c r="V827" s="10"/>
      <c r="W827" s="10"/>
      <c r="X827" s="10"/>
      <c r="Y827" s="10"/>
      <c r="Z827" s="10"/>
      <c r="AA827" s="10"/>
    </row>
    <row r="828" spans="1:27" ht="12.75" customHeight="1" x14ac:dyDescent="0.15">
      <c r="A828" s="10"/>
      <c r="B828" s="10"/>
      <c r="C828" s="10"/>
      <c r="D828" s="10"/>
      <c r="E828" s="10"/>
      <c r="F828" s="10"/>
      <c r="G828" s="10"/>
      <c r="H828" s="10"/>
      <c r="I828" s="10"/>
      <c r="J828" s="10"/>
      <c r="K828" s="10"/>
      <c r="L828" s="10"/>
      <c r="M828" s="10"/>
      <c r="N828" s="10"/>
      <c r="O828" s="10"/>
      <c r="P828" s="10"/>
      <c r="Q828" s="10"/>
      <c r="R828" s="10"/>
      <c r="S828" s="10"/>
      <c r="T828" s="10"/>
      <c r="U828" s="10"/>
      <c r="V828" s="10"/>
      <c r="W828" s="10"/>
      <c r="X828" s="10"/>
      <c r="Y828" s="10"/>
      <c r="Z828" s="10"/>
      <c r="AA828" s="10"/>
    </row>
    <row r="829" spans="1:27" ht="12.75" customHeight="1" x14ac:dyDescent="0.15">
      <c r="A829" s="10"/>
      <c r="B829" s="10"/>
      <c r="C829" s="10"/>
      <c r="D829" s="10"/>
      <c r="E829" s="10"/>
      <c r="F829" s="10"/>
      <c r="G829" s="10"/>
      <c r="H829" s="10"/>
      <c r="I829" s="10"/>
      <c r="J829" s="10"/>
      <c r="K829" s="10"/>
      <c r="L829" s="10"/>
      <c r="M829" s="10"/>
      <c r="N829" s="10"/>
      <c r="O829" s="10"/>
      <c r="P829" s="10"/>
      <c r="Q829" s="10"/>
      <c r="R829" s="10"/>
      <c r="S829" s="10"/>
      <c r="T829" s="10"/>
      <c r="U829" s="10"/>
      <c r="V829" s="10"/>
      <c r="W829" s="10"/>
      <c r="X829" s="10"/>
      <c r="Y829" s="10"/>
      <c r="Z829" s="10"/>
      <c r="AA829" s="10"/>
    </row>
    <row r="830" spans="1:27" ht="12.75" customHeight="1" x14ac:dyDescent="0.15">
      <c r="A830" s="10"/>
      <c r="B830" s="10"/>
      <c r="C830" s="10"/>
      <c r="D830" s="10"/>
      <c r="E830" s="10"/>
      <c r="F830" s="10"/>
      <c r="G830" s="10"/>
      <c r="H830" s="10"/>
      <c r="I830" s="10"/>
      <c r="J830" s="10"/>
      <c r="K830" s="10"/>
      <c r="L830" s="10"/>
      <c r="M830" s="10"/>
      <c r="N830" s="10"/>
      <c r="O830" s="10"/>
      <c r="P830" s="10"/>
      <c r="Q830" s="10"/>
      <c r="R830" s="10"/>
      <c r="S830" s="10"/>
      <c r="T830" s="10"/>
      <c r="U830" s="10"/>
      <c r="V830" s="10"/>
      <c r="W830" s="10"/>
      <c r="X830" s="10"/>
      <c r="Y830" s="10"/>
      <c r="Z830" s="10"/>
      <c r="AA830" s="10"/>
    </row>
    <row r="831" spans="1:27" ht="12.75" customHeight="1" x14ac:dyDescent="0.15">
      <c r="A831" s="10"/>
      <c r="B831" s="10"/>
      <c r="C831" s="10"/>
      <c r="D831" s="10"/>
      <c r="E831" s="10"/>
      <c r="F831" s="10"/>
      <c r="G831" s="10"/>
      <c r="H831" s="10"/>
      <c r="I831" s="10"/>
      <c r="J831" s="10"/>
      <c r="K831" s="10"/>
      <c r="L831" s="10"/>
      <c r="M831" s="10"/>
      <c r="N831" s="10"/>
      <c r="O831" s="10"/>
      <c r="P831" s="10"/>
      <c r="Q831" s="10"/>
      <c r="R831" s="10"/>
      <c r="S831" s="10"/>
      <c r="T831" s="10"/>
      <c r="U831" s="10"/>
      <c r="V831" s="10"/>
      <c r="W831" s="10"/>
      <c r="X831" s="10"/>
      <c r="Y831" s="10"/>
      <c r="Z831" s="10"/>
      <c r="AA831" s="10"/>
    </row>
    <row r="832" spans="1:27" ht="12.75" customHeight="1" x14ac:dyDescent="0.15">
      <c r="A832" s="10"/>
      <c r="B832" s="10"/>
      <c r="C832" s="10"/>
      <c r="D832" s="10"/>
      <c r="E832" s="10"/>
      <c r="F832" s="10"/>
      <c r="G832" s="10"/>
      <c r="H832" s="10"/>
      <c r="I832" s="10"/>
      <c r="J832" s="10"/>
      <c r="K832" s="10"/>
      <c r="L832" s="10"/>
      <c r="M832" s="10"/>
      <c r="N832" s="10"/>
      <c r="O832" s="10"/>
      <c r="P832" s="10"/>
      <c r="Q832" s="10"/>
      <c r="R832" s="10"/>
      <c r="S832" s="10"/>
      <c r="T832" s="10"/>
      <c r="U832" s="10"/>
      <c r="V832" s="10"/>
      <c r="W832" s="10"/>
      <c r="X832" s="10"/>
      <c r="Y832" s="10"/>
      <c r="Z832" s="10"/>
      <c r="AA832" s="10"/>
    </row>
    <row r="833" spans="1:27" ht="12.75" customHeight="1" x14ac:dyDescent="0.15">
      <c r="A833" s="10"/>
      <c r="B833" s="10"/>
      <c r="C833" s="10"/>
      <c r="D833" s="10"/>
      <c r="E833" s="10"/>
      <c r="F833" s="10"/>
      <c r="G833" s="10"/>
      <c r="H833" s="10"/>
      <c r="I833" s="10"/>
      <c r="J833" s="10"/>
      <c r="K833" s="10"/>
      <c r="L833" s="10"/>
      <c r="M833" s="10"/>
      <c r="N833" s="10"/>
      <c r="O833" s="10"/>
      <c r="P833" s="10"/>
      <c r="Q833" s="10"/>
      <c r="R833" s="10"/>
      <c r="S833" s="10"/>
      <c r="T833" s="10"/>
      <c r="U833" s="10"/>
      <c r="V833" s="10"/>
      <c r="W833" s="10"/>
      <c r="X833" s="10"/>
      <c r="Y833" s="10"/>
      <c r="Z833" s="10"/>
      <c r="AA833" s="10"/>
    </row>
    <row r="834" spans="1:27" ht="12.75" customHeight="1" x14ac:dyDescent="0.15">
      <c r="A834" s="10"/>
      <c r="B834" s="10"/>
      <c r="C834" s="10"/>
      <c r="D834" s="10"/>
      <c r="E834" s="10"/>
      <c r="F834" s="10"/>
      <c r="G834" s="10"/>
      <c r="H834" s="10"/>
      <c r="I834" s="10"/>
      <c r="J834" s="10"/>
      <c r="K834" s="10"/>
      <c r="L834" s="10"/>
      <c r="M834" s="10"/>
      <c r="N834" s="10"/>
      <c r="O834" s="10"/>
      <c r="P834" s="10"/>
      <c r="Q834" s="10"/>
      <c r="R834" s="10"/>
      <c r="S834" s="10"/>
      <c r="T834" s="10"/>
      <c r="U834" s="10"/>
      <c r="V834" s="10"/>
      <c r="W834" s="10"/>
      <c r="X834" s="10"/>
      <c r="Y834" s="10"/>
      <c r="Z834" s="10"/>
      <c r="AA834" s="10"/>
    </row>
    <row r="835" spans="1:27" ht="12.75" customHeight="1" x14ac:dyDescent="0.15">
      <c r="A835" s="10"/>
      <c r="B835" s="10"/>
      <c r="C835" s="10"/>
      <c r="D835" s="10"/>
      <c r="E835" s="10"/>
      <c r="F835" s="10"/>
      <c r="G835" s="10"/>
      <c r="H835" s="10"/>
      <c r="I835" s="10"/>
      <c r="J835" s="10"/>
      <c r="K835" s="10"/>
      <c r="L835" s="10"/>
      <c r="M835" s="10"/>
      <c r="N835" s="10"/>
      <c r="O835" s="10"/>
      <c r="P835" s="10"/>
      <c r="Q835" s="10"/>
      <c r="R835" s="10"/>
      <c r="S835" s="10"/>
      <c r="T835" s="10"/>
      <c r="U835" s="10"/>
      <c r="V835" s="10"/>
      <c r="W835" s="10"/>
      <c r="X835" s="10"/>
      <c r="Y835" s="10"/>
      <c r="Z835" s="10"/>
      <c r="AA835" s="10"/>
    </row>
    <row r="836" spans="1:27" ht="12.75" customHeight="1" x14ac:dyDescent="0.15">
      <c r="A836" s="10"/>
      <c r="B836" s="10"/>
      <c r="C836" s="10"/>
      <c r="D836" s="10"/>
      <c r="E836" s="10"/>
      <c r="F836" s="10"/>
      <c r="G836" s="10"/>
      <c r="H836" s="10"/>
      <c r="I836" s="10"/>
      <c r="J836" s="10"/>
      <c r="K836" s="10"/>
      <c r="L836" s="10"/>
      <c r="M836" s="10"/>
      <c r="N836" s="10"/>
      <c r="O836" s="10"/>
      <c r="P836" s="10"/>
      <c r="Q836" s="10"/>
      <c r="R836" s="10"/>
      <c r="S836" s="10"/>
      <c r="T836" s="10"/>
      <c r="U836" s="10"/>
      <c r="V836" s="10"/>
      <c r="W836" s="10"/>
      <c r="X836" s="10"/>
      <c r="Y836" s="10"/>
      <c r="Z836" s="10"/>
      <c r="AA836" s="10"/>
    </row>
    <row r="837" spans="1:27" ht="12.75" customHeight="1" x14ac:dyDescent="0.15">
      <c r="A837" s="10"/>
      <c r="B837" s="10"/>
      <c r="C837" s="10"/>
      <c r="D837" s="10"/>
      <c r="E837" s="10"/>
      <c r="F837" s="10"/>
      <c r="G837" s="10"/>
      <c r="H837" s="10"/>
      <c r="I837" s="10"/>
      <c r="J837" s="10"/>
      <c r="K837" s="10"/>
      <c r="L837" s="10"/>
      <c r="M837" s="10"/>
      <c r="N837" s="10"/>
      <c r="O837" s="10"/>
      <c r="P837" s="10"/>
      <c r="Q837" s="10"/>
      <c r="R837" s="10"/>
      <c r="S837" s="10"/>
      <c r="T837" s="10"/>
      <c r="U837" s="10"/>
      <c r="V837" s="10"/>
      <c r="W837" s="10"/>
      <c r="X837" s="10"/>
      <c r="Y837" s="10"/>
      <c r="Z837" s="10"/>
      <c r="AA837" s="10"/>
    </row>
    <row r="838" spans="1:27" ht="12.75" customHeight="1" x14ac:dyDescent="0.15">
      <c r="A838" s="10"/>
      <c r="B838" s="10"/>
      <c r="C838" s="10"/>
      <c r="D838" s="10"/>
      <c r="E838" s="10"/>
      <c r="F838" s="10"/>
      <c r="G838" s="10"/>
      <c r="H838" s="10"/>
      <c r="I838" s="10"/>
      <c r="J838" s="10"/>
      <c r="K838" s="10"/>
      <c r="L838" s="10"/>
      <c r="M838" s="10"/>
      <c r="N838" s="10"/>
      <c r="O838" s="10"/>
      <c r="P838" s="10"/>
      <c r="Q838" s="10"/>
      <c r="R838" s="10"/>
      <c r="S838" s="10"/>
      <c r="T838" s="10"/>
      <c r="U838" s="10"/>
      <c r="V838" s="10"/>
      <c r="W838" s="10"/>
      <c r="X838" s="10"/>
      <c r="Y838" s="10"/>
      <c r="Z838" s="10"/>
      <c r="AA838" s="10"/>
    </row>
    <row r="839" spans="1:27" ht="12.75" customHeight="1" x14ac:dyDescent="0.15">
      <c r="A839" s="10"/>
      <c r="B839" s="10"/>
      <c r="C839" s="10"/>
      <c r="D839" s="10"/>
      <c r="E839" s="10"/>
      <c r="F839" s="10"/>
      <c r="G839" s="10"/>
      <c r="H839" s="10"/>
      <c r="I839" s="10"/>
      <c r="J839" s="10"/>
      <c r="K839" s="10"/>
      <c r="L839" s="10"/>
      <c r="M839" s="10"/>
      <c r="N839" s="10"/>
      <c r="O839" s="10"/>
      <c r="P839" s="10"/>
      <c r="Q839" s="10"/>
      <c r="R839" s="10"/>
      <c r="S839" s="10"/>
      <c r="T839" s="10"/>
      <c r="U839" s="10"/>
      <c r="V839" s="10"/>
      <c r="W839" s="10"/>
      <c r="X839" s="10"/>
      <c r="Y839" s="10"/>
      <c r="Z839" s="10"/>
      <c r="AA839" s="10"/>
    </row>
    <row r="840" spans="1:27" ht="12.75" customHeight="1" x14ac:dyDescent="0.15">
      <c r="A840" s="10"/>
      <c r="B840" s="10"/>
      <c r="C840" s="10"/>
      <c r="D840" s="10"/>
      <c r="E840" s="10"/>
      <c r="F840" s="10"/>
      <c r="G840" s="10"/>
      <c r="H840" s="10"/>
      <c r="I840" s="10"/>
      <c r="J840" s="10"/>
      <c r="K840" s="10"/>
      <c r="L840" s="10"/>
      <c r="M840" s="10"/>
      <c r="N840" s="10"/>
      <c r="O840" s="10"/>
      <c r="P840" s="10"/>
      <c r="Q840" s="10"/>
      <c r="R840" s="10"/>
      <c r="S840" s="10"/>
      <c r="T840" s="10"/>
      <c r="U840" s="10"/>
      <c r="V840" s="10"/>
      <c r="W840" s="10"/>
      <c r="X840" s="10"/>
      <c r="Y840" s="10"/>
      <c r="Z840" s="10"/>
      <c r="AA840" s="10"/>
    </row>
    <row r="841" spans="1:27" ht="12.75" customHeight="1" x14ac:dyDescent="0.15">
      <c r="A841" s="10"/>
      <c r="B841" s="10"/>
      <c r="C841" s="10"/>
      <c r="D841" s="10"/>
      <c r="E841" s="10"/>
      <c r="F841" s="10"/>
      <c r="G841" s="10"/>
      <c r="H841" s="10"/>
      <c r="I841" s="10"/>
      <c r="J841" s="10"/>
      <c r="K841" s="10"/>
      <c r="L841" s="10"/>
      <c r="M841" s="10"/>
      <c r="N841" s="10"/>
      <c r="O841" s="10"/>
      <c r="P841" s="10"/>
      <c r="Q841" s="10"/>
      <c r="R841" s="10"/>
      <c r="S841" s="10"/>
      <c r="T841" s="10"/>
      <c r="U841" s="10"/>
      <c r="V841" s="10"/>
      <c r="W841" s="10"/>
      <c r="X841" s="10"/>
      <c r="Y841" s="10"/>
      <c r="Z841" s="10"/>
      <c r="AA841" s="10"/>
    </row>
    <row r="842" spans="1:27" ht="12.75" customHeight="1" x14ac:dyDescent="0.15">
      <c r="A842" s="10"/>
      <c r="B842" s="10"/>
      <c r="C842" s="10"/>
      <c r="D842" s="10"/>
      <c r="E842" s="10"/>
      <c r="F842" s="10"/>
      <c r="G842" s="10"/>
      <c r="H842" s="10"/>
      <c r="I842" s="10"/>
      <c r="J842" s="10"/>
      <c r="K842" s="10"/>
      <c r="L842" s="10"/>
      <c r="M842" s="10"/>
      <c r="N842" s="10"/>
      <c r="O842" s="10"/>
      <c r="P842" s="10"/>
      <c r="Q842" s="10"/>
      <c r="R842" s="10"/>
      <c r="S842" s="10"/>
      <c r="T842" s="10"/>
      <c r="U842" s="10"/>
      <c r="V842" s="10"/>
      <c r="W842" s="10"/>
      <c r="X842" s="10"/>
      <c r="Y842" s="10"/>
      <c r="Z842" s="10"/>
      <c r="AA842" s="10"/>
    </row>
    <row r="843" spans="1:27" ht="12.75" customHeight="1" x14ac:dyDescent="0.15">
      <c r="A843" s="10"/>
      <c r="B843" s="10"/>
      <c r="C843" s="10"/>
      <c r="D843" s="10"/>
      <c r="E843" s="10"/>
      <c r="F843" s="10"/>
      <c r="G843" s="10"/>
      <c r="H843" s="10"/>
      <c r="I843" s="10"/>
      <c r="J843" s="10"/>
      <c r="K843" s="10"/>
      <c r="L843" s="10"/>
      <c r="M843" s="10"/>
      <c r="N843" s="10"/>
      <c r="O843" s="10"/>
      <c r="P843" s="10"/>
      <c r="Q843" s="10"/>
      <c r="R843" s="10"/>
      <c r="S843" s="10"/>
      <c r="T843" s="10"/>
      <c r="U843" s="10"/>
      <c r="V843" s="10"/>
      <c r="W843" s="10"/>
      <c r="X843" s="10"/>
      <c r="Y843" s="10"/>
      <c r="Z843" s="10"/>
      <c r="AA843" s="10"/>
    </row>
    <row r="844" spans="1:27" ht="12.75" customHeight="1" x14ac:dyDescent="0.15">
      <c r="A844" s="10"/>
      <c r="B844" s="10"/>
      <c r="C844" s="10"/>
      <c r="D844" s="10"/>
      <c r="E844" s="10"/>
      <c r="F844" s="10"/>
      <c r="G844" s="10"/>
      <c r="H844" s="10"/>
      <c r="I844" s="10"/>
      <c r="J844" s="10"/>
      <c r="K844" s="10"/>
      <c r="L844" s="10"/>
      <c r="M844" s="10"/>
      <c r="N844" s="10"/>
      <c r="O844" s="10"/>
      <c r="P844" s="10"/>
      <c r="Q844" s="10"/>
      <c r="R844" s="10"/>
      <c r="S844" s="10"/>
      <c r="T844" s="10"/>
      <c r="U844" s="10"/>
      <c r="V844" s="10"/>
      <c r="W844" s="10"/>
      <c r="X844" s="10"/>
      <c r="Y844" s="10"/>
      <c r="Z844" s="10"/>
      <c r="AA844" s="10"/>
    </row>
    <row r="845" spans="1:27" ht="12.75" customHeight="1" x14ac:dyDescent="0.15">
      <c r="A845" s="10"/>
      <c r="B845" s="10"/>
      <c r="C845" s="10"/>
      <c r="D845" s="10"/>
      <c r="E845" s="10"/>
      <c r="F845" s="10"/>
      <c r="G845" s="10"/>
      <c r="H845" s="10"/>
      <c r="I845" s="10"/>
      <c r="J845" s="10"/>
      <c r="K845" s="10"/>
      <c r="L845" s="10"/>
      <c r="M845" s="10"/>
      <c r="N845" s="10"/>
      <c r="O845" s="10"/>
      <c r="P845" s="10"/>
      <c r="Q845" s="10"/>
      <c r="R845" s="10"/>
      <c r="S845" s="10"/>
      <c r="T845" s="10"/>
      <c r="U845" s="10"/>
      <c r="V845" s="10"/>
      <c r="W845" s="10"/>
      <c r="X845" s="10"/>
      <c r="Y845" s="10"/>
      <c r="Z845" s="10"/>
      <c r="AA845" s="10"/>
    </row>
    <row r="846" spans="1:27" ht="12.75" customHeight="1" x14ac:dyDescent="0.15">
      <c r="A846" s="10"/>
      <c r="B846" s="10"/>
      <c r="C846" s="10"/>
      <c r="D846" s="10"/>
      <c r="E846" s="10"/>
      <c r="F846" s="10"/>
      <c r="G846" s="10"/>
      <c r="H846" s="10"/>
      <c r="I846" s="10"/>
      <c r="J846" s="10"/>
      <c r="K846" s="10"/>
      <c r="L846" s="10"/>
      <c r="M846" s="10"/>
      <c r="N846" s="10"/>
      <c r="O846" s="10"/>
      <c r="P846" s="10"/>
      <c r="Q846" s="10"/>
      <c r="R846" s="10"/>
      <c r="S846" s="10"/>
      <c r="T846" s="10"/>
      <c r="U846" s="10"/>
      <c r="V846" s="10"/>
      <c r="W846" s="10"/>
      <c r="X846" s="10"/>
      <c r="Y846" s="10"/>
      <c r="Z846" s="10"/>
      <c r="AA846" s="10"/>
    </row>
    <row r="847" spans="1:27" ht="12.75" customHeight="1" x14ac:dyDescent="0.15">
      <c r="A847" s="10"/>
      <c r="B847" s="10"/>
      <c r="C847" s="10"/>
      <c r="D847" s="10"/>
      <c r="E847" s="10"/>
      <c r="F847" s="10"/>
      <c r="G847" s="10"/>
      <c r="H847" s="10"/>
      <c r="I847" s="10"/>
      <c r="J847" s="10"/>
      <c r="K847" s="10"/>
      <c r="L847" s="10"/>
      <c r="M847" s="10"/>
      <c r="N847" s="10"/>
      <c r="O847" s="10"/>
      <c r="P847" s="10"/>
      <c r="Q847" s="10"/>
      <c r="R847" s="10"/>
      <c r="S847" s="10"/>
      <c r="T847" s="10"/>
      <c r="U847" s="10"/>
      <c r="V847" s="10"/>
      <c r="W847" s="10"/>
      <c r="X847" s="10"/>
      <c r="Y847" s="10"/>
      <c r="Z847" s="10"/>
      <c r="AA847" s="10"/>
    </row>
    <row r="848" spans="1:27" ht="12.75" customHeight="1" x14ac:dyDescent="0.15">
      <c r="A848" s="10"/>
      <c r="B848" s="10"/>
      <c r="C848" s="10"/>
      <c r="D848" s="10"/>
      <c r="E848" s="10"/>
      <c r="F848" s="10"/>
      <c r="G848" s="10"/>
      <c r="H848" s="10"/>
      <c r="I848" s="10"/>
      <c r="J848" s="10"/>
      <c r="K848" s="10"/>
      <c r="L848" s="10"/>
      <c r="M848" s="10"/>
      <c r="N848" s="10"/>
      <c r="O848" s="10"/>
      <c r="P848" s="10"/>
      <c r="Q848" s="10"/>
      <c r="R848" s="10"/>
      <c r="S848" s="10"/>
      <c r="T848" s="10"/>
      <c r="U848" s="10"/>
      <c r="V848" s="10"/>
      <c r="W848" s="10"/>
      <c r="X848" s="10"/>
      <c r="Y848" s="10"/>
      <c r="Z848" s="10"/>
      <c r="AA848" s="10"/>
    </row>
    <row r="849" spans="1:27" ht="12.75" customHeight="1" x14ac:dyDescent="0.15">
      <c r="A849" s="10"/>
      <c r="B849" s="10"/>
      <c r="C849" s="10"/>
      <c r="D849" s="10"/>
      <c r="E849" s="10"/>
      <c r="F849" s="10"/>
      <c r="G849" s="10"/>
      <c r="H849" s="10"/>
      <c r="I849" s="10"/>
      <c r="J849" s="10"/>
      <c r="K849" s="10"/>
      <c r="L849" s="10"/>
      <c r="M849" s="10"/>
      <c r="N849" s="10"/>
      <c r="O849" s="10"/>
      <c r="P849" s="10"/>
      <c r="Q849" s="10"/>
      <c r="R849" s="10"/>
      <c r="S849" s="10"/>
      <c r="T849" s="10"/>
      <c r="U849" s="10"/>
      <c r="V849" s="10"/>
      <c r="W849" s="10"/>
      <c r="X849" s="10"/>
      <c r="Y849" s="10"/>
      <c r="Z849" s="10"/>
      <c r="AA849" s="10"/>
    </row>
    <row r="850" spans="1:27" ht="12.75" customHeight="1" x14ac:dyDescent="0.15">
      <c r="A850" s="10"/>
      <c r="B850" s="10"/>
      <c r="C850" s="10"/>
      <c r="D850" s="10"/>
      <c r="E850" s="10"/>
      <c r="F850" s="10"/>
      <c r="G850" s="10"/>
      <c r="H850" s="10"/>
      <c r="I850" s="10"/>
      <c r="J850" s="10"/>
      <c r="K850" s="10"/>
      <c r="L850" s="10"/>
      <c r="M850" s="10"/>
      <c r="N850" s="10"/>
      <c r="O850" s="10"/>
      <c r="P850" s="10"/>
      <c r="Q850" s="10"/>
      <c r="R850" s="10"/>
      <c r="S850" s="10"/>
      <c r="T850" s="10"/>
      <c r="U850" s="10"/>
      <c r="V850" s="10"/>
      <c r="W850" s="10"/>
      <c r="X850" s="10"/>
      <c r="Y850" s="10"/>
      <c r="Z850" s="10"/>
      <c r="AA850" s="10"/>
    </row>
    <row r="851" spans="1:27" ht="12.75" customHeight="1" x14ac:dyDescent="0.15">
      <c r="A851" s="10"/>
      <c r="B851" s="10"/>
      <c r="C851" s="10"/>
      <c r="D851" s="10"/>
      <c r="E851" s="10"/>
      <c r="F851" s="10"/>
      <c r="G851" s="10"/>
      <c r="H851" s="10"/>
      <c r="I851" s="10"/>
      <c r="J851" s="10"/>
      <c r="K851" s="10"/>
      <c r="L851" s="10"/>
      <c r="M851" s="10"/>
      <c r="N851" s="10"/>
      <c r="O851" s="10"/>
      <c r="P851" s="10"/>
      <c r="Q851" s="10"/>
      <c r="R851" s="10"/>
      <c r="S851" s="10"/>
      <c r="T851" s="10"/>
      <c r="U851" s="10"/>
      <c r="V851" s="10"/>
      <c r="W851" s="10"/>
      <c r="X851" s="10"/>
      <c r="Y851" s="10"/>
      <c r="Z851" s="10"/>
      <c r="AA851" s="10"/>
    </row>
    <row r="852" spans="1:27" ht="12.75" customHeight="1" x14ac:dyDescent="0.15">
      <c r="A852" s="10"/>
      <c r="B852" s="10"/>
      <c r="C852" s="10"/>
      <c r="D852" s="10"/>
      <c r="E852" s="10"/>
      <c r="F852" s="10"/>
      <c r="G852" s="10"/>
      <c r="H852" s="10"/>
      <c r="I852" s="10"/>
      <c r="J852" s="10"/>
      <c r="K852" s="10"/>
      <c r="L852" s="10"/>
      <c r="M852" s="10"/>
      <c r="N852" s="10"/>
      <c r="O852" s="10"/>
      <c r="P852" s="10"/>
      <c r="Q852" s="10"/>
      <c r="R852" s="10"/>
      <c r="S852" s="10"/>
      <c r="T852" s="10"/>
      <c r="U852" s="10"/>
      <c r="V852" s="10"/>
      <c r="W852" s="10"/>
      <c r="X852" s="10"/>
      <c r="Y852" s="10"/>
      <c r="Z852" s="10"/>
      <c r="AA852" s="10"/>
    </row>
    <row r="853" spans="1:27" ht="12.75" customHeight="1" x14ac:dyDescent="0.15">
      <c r="A853" s="10"/>
      <c r="B853" s="10"/>
      <c r="C853" s="10"/>
      <c r="D853" s="10"/>
      <c r="E853" s="10"/>
      <c r="F853" s="10"/>
      <c r="G853" s="10"/>
      <c r="H853" s="10"/>
      <c r="I853" s="10"/>
      <c r="J853" s="10"/>
      <c r="K853" s="10"/>
      <c r="L853" s="10"/>
      <c r="M853" s="10"/>
      <c r="N853" s="10"/>
      <c r="O853" s="10"/>
      <c r="P853" s="10"/>
      <c r="Q853" s="10"/>
      <c r="R853" s="10"/>
      <c r="S853" s="10"/>
      <c r="T853" s="10"/>
      <c r="U853" s="10"/>
      <c r="V853" s="10"/>
      <c r="W853" s="10"/>
      <c r="X853" s="10"/>
      <c r="Y853" s="10"/>
      <c r="Z853" s="10"/>
      <c r="AA853" s="10"/>
    </row>
    <row r="854" spans="1:27" ht="12.75" customHeight="1" x14ac:dyDescent="0.15">
      <c r="A854" s="10"/>
      <c r="B854" s="10"/>
      <c r="C854" s="10"/>
      <c r="D854" s="10"/>
      <c r="E854" s="10"/>
      <c r="F854" s="10"/>
      <c r="G854" s="10"/>
      <c r="H854" s="10"/>
      <c r="I854" s="10"/>
      <c r="J854" s="10"/>
      <c r="K854" s="10"/>
      <c r="L854" s="10"/>
      <c r="M854" s="10"/>
      <c r="N854" s="10"/>
      <c r="O854" s="10"/>
      <c r="P854" s="10"/>
      <c r="Q854" s="10"/>
      <c r="R854" s="10"/>
      <c r="S854" s="10"/>
      <c r="T854" s="10"/>
      <c r="U854" s="10"/>
      <c r="V854" s="10"/>
      <c r="W854" s="10"/>
      <c r="X854" s="10"/>
      <c r="Y854" s="10"/>
      <c r="Z854" s="10"/>
      <c r="AA854" s="10"/>
    </row>
    <row r="855" spans="1:27" ht="12.75" customHeight="1" x14ac:dyDescent="0.15">
      <c r="A855" s="10"/>
      <c r="B855" s="10"/>
      <c r="C855" s="10"/>
      <c r="D855" s="10"/>
      <c r="E855" s="10"/>
      <c r="F855" s="10"/>
      <c r="G855" s="10"/>
      <c r="H855" s="10"/>
      <c r="I855" s="10"/>
      <c r="J855" s="10"/>
      <c r="K855" s="10"/>
      <c r="L855" s="10"/>
      <c r="M855" s="10"/>
      <c r="N855" s="10"/>
      <c r="O855" s="10"/>
      <c r="P855" s="10"/>
      <c r="Q855" s="10"/>
      <c r="R855" s="10"/>
      <c r="S855" s="10"/>
      <c r="T855" s="10"/>
      <c r="U855" s="10"/>
      <c r="V855" s="10"/>
      <c r="W855" s="10"/>
      <c r="X855" s="10"/>
      <c r="Y855" s="10"/>
      <c r="Z855" s="10"/>
      <c r="AA855" s="10"/>
    </row>
    <row r="856" spans="1:27" ht="12.75" customHeight="1" x14ac:dyDescent="0.15">
      <c r="A856" s="10"/>
      <c r="B856" s="10"/>
      <c r="C856" s="10"/>
      <c r="D856" s="10"/>
      <c r="E856" s="10"/>
      <c r="F856" s="10"/>
      <c r="G856" s="10"/>
      <c r="H856" s="10"/>
      <c r="I856" s="10"/>
      <c r="J856" s="10"/>
      <c r="K856" s="10"/>
      <c r="L856" s="10"/>
      <c r="M856" s="10"/>
      <c r="N856" s="10"/>
      <c r="O856" s="10"/>
      <c r="P856" s="10"/>
      <c r="Q856" s="10"/>
      <c r="R856" s="10"/>
      <c r="S856" s="10"/>
      <c r="T856" s="10"/>
      <c r="U856" s="10"/>
      <c r="V856" s="10"/>
      <c r="W856" s="10"/>
      <c r="X856" s="10"/>
      <c r="Y856" s="10"/>
      <c r="Z856" s="10"/>
      <c r="AA856" s="10"/>
    </row>
    <row r="857" spans="1:27" ht="12.75" customHeight="1" x14ac:dyDescent="0.15">
      <c r="A857" s="10"/>
      <c r="B857" s="10"/>
      <c r="C857" s="10"/>
      <c r="D857" s="10"/>
      <c r="E857" s="10"/>
      <c r="F857" s="10"/>
      <c r="G857" s="10"/>
      <c r="H857" s="10"/>
      <c r="I857" s="10"/>
      <c r="J857" s="10"/>
      <c r="K857" s="10"/>
      <c r="L857" s="10"/>
      <c r="M857" s="10"/>
      <c r="N857" s="10"/>
      <c r="O857" s="10"/>
      <c r="P857" s="10"/>
      <c r="Q857" s="10"/>
      <c r="R857" s="10"/>
      <c r="S857" s="10"/>
      <c r="T857" s="10"/>
      <c r="U857" s="10"/>
      <c r="V857" s="10"/>
      <c r="W857" s="10"/>
      <c r="X857" s="10"/>
      <c r="Y857" s="10"/>
      <c r="Z857" s="10"/>
      <c r="AA857" s="10"/>
    </row>
    <row r="858" spans="1:27" ht="12.75" customHeight="1" x14ac:dyDescent="0.15">
      <c r="A858" s="10"/>
      <c r="B858" s="10"/>
      <c r="C858" s="10"/>
      <c r="D858" s="10"/>
      <c r="E858" s="10"/>
      <c r="F858" s="10"/>
      <c r="G858" s="10"/>
      <c r="H858" s="10"/>
      <c r="I858" s="10"/>
      <c r="J858" s="10"/>
      <c r="K858" s="10"/>
      <c r="L858" s="10"/>
      <c r="M858" s="10"/>
      <c r="N858" s="10"/>
      <c r="O858" s="10"/>
      <c r="P858" s="10"/>
      <c r="Q858" s="10"/>
      <c r="R858" s="10"/>
      <c r="S858" s="10"/>
      <c r="T858" s="10"/>
      <c r="U858" s="10"/>
      <c r="V858" s="10"/>
      <c r="W858" s="10"/>
      <c r="X858" s="10"/>
      <c r="Y858" s="10"/>
      <c r="Z858" s="10"/>
      <c r="AA858" s="10"/>
    </row>
    <row r="859" spans="1:27" ht="12.75" customHeight="1" x14ac:dyDescent="0.15">
      <c r="A859" s="10"/>
      <c r="B859" s="10"/>
      <c r="C859" s="10"/>
      <c r="D859" s="10"/>
      <c r="E859" s="10"/>
      <c r="F859" s="10"/>
      <c r="G859" s="10"/>
      <c r="H859" s="10"/>
      <c r="I859" s="10"/>
      <c r="J859" s="10"/>
      <c r="K859" s="10"/>
      <c r="L859" s="10"/>
      <c r="M859" s="10"/>
      <c r="N859" s="10"/>
      <c r="O859" s="10"/>
      <c r="P859" s="10"/>
      <c r="Q859" s="10"/>
      <c r="R859" s="10"/>
      <c r="S859" s="10"/>
      <c r="T859" s="10"/>
      <c r="U859" s="10"/>
      <c r="V859" s="10"/>
      <c r="W859" s="10"/>
      <c r="X859" s="10"/>
      <c r="Y859" s="10"/>
      <c r="Z859" s="10"/>
      <c r="AA859" s="10"/>
    </row>
    <row r="860" spans="1:27" ht="12.75" customHeight="1" x14ac:dyDescent="0.15">
      <c r="A860" s="10"/>
      <c r="B860" s="10"/>
      <c r="C860" s="10"/>
      <c r="D860" s="10"/>
      <c r="E860" s="10"/>
      <c r="F860" s="10"/>
      <c r="G860" s="10"/>
      <c r="H860" s="10"/>
      <c r="I860" s="10"/>
      <c r="J860" s="10"/>
      <c r="K860" s="10"/>
      <c r="L860" s="10"/>
      <c r="M860" s="10"/>
      <c r="N860" s="10"/>
      <c r="O860" s="10"/>
      <c r="P860" s="10"/>
      <c r="Q860" s="10"/>
      <c r="R860" s="10"/>
      <c r="S860" s="10"/>
      <c r="T860" s="10"/>
      <c r="U860" s="10"/>
      <c r="V860" s="10"/>
      <c r="W860" s="10"/>
      <c r="X860" s="10"/>
      <c r="Y860" s="10"/>
      <c r="Z860" s="10"/>
      <c r="AA860" s="10"/>
    </row>
    <row r="861" spans="1:27" ht="12.75" customHeight="1" x14ac:dyDescent="0.15">
      <c r="A861" s="10"/>
      <c r="B861" s="10"/>
      <c r="C861" s="10"/>
      <c r="D861" s="10"/>
      <c r="E861" s="10"/>
      <c r="F861" s="10"/>
      <c r="G861" s="10"/>
      <c r="H861" s="10"/>
      <c r="I861" s="10"/>
      <c r="J861" s="10"/>
      <c r="K861" s="10"/>
      <c r="L861" s="10"/>
      <c r="M861" s="10"/>
      <c r="N861" s="10"/>
      <c r="O861" s="10"/>
      <c r="P861" s="10"/>
      <c r="Q861" s="10"/>
      <c r="R861" s="10"/>
      <c r="S861" s="10"/>
      <c r="T861" s="10"/>
      <c r="U861" s="10"/>
      <c r="V861" s="10"/>
      <c r="W861" s="10"/>
      <c r="X861" s="10"/>
      <c r="Y861" s="10"/>
      <c r="Z861" s="10"/>
      <c r="AA861" s="10"/>
    </row>
    <row r="862" spans="1:27" ht="12.75" customHeight="1" x14ac:dyDescent="0.15">
      <c r="A862" s="10"/>
      <c r="B862" s="10"/>
      <c r="C862" s="10"/>
      <c r="D862" s="10"/>
      <c r="E862" s="10"/>
      <c r="F862" s="10"/>
      <c r="G862" s="10"/>
      <c r="H862" s="10"/>
      <c r="I862" s="10"/>
      <c r="J862" s="10"/>
      <c r="K862" s="10"/>
      <c r="L862" s="10"/>
      <c r="M862" s="10"/>
      <c r="N862" s="10"/>
      <c r="O862" s="10"/>
      <c r="P862" s="10"/>
      <c r="Q862" s="10"/>
      <c r="R862" s="10"/>
      <c r="S862" s="10"/>
      <c r="T862" s="10"/>
      <c r="U862" s="10"/>
      <c r="V862" s="10"/>
      <c r="W862" s="10"/>
      <c r="X862" s="10"/>
      <c r="Y862" s="10"/>
      <c r="Z862" s="10"/>
      <c r="AA862" s="10"/>
    </row>
    <row r="863" spans="1:27" ht="12.75" customHeight="1" x14ac:dyDescent="0.15">
      <c r="A863" s="10"/>
      <c r="B863" s="10"/>
      <c r="C863" s="10"/>
      <c r="D863" s="10"/>
      <c r="E863" s="10"/>
      <c r="F863" s="10"/>
      <c r="G863" s="10"/>
      <c r="H863" s="10"/>
      <c r="I863" s="10"/>
      <c r="J863" s="10"/>
      <c r="K863" s="10"/>
      <c r="L863" s="10"/>
      <c r="M863" s="10"/>
      <c r="N863" s="10"/>
      <c r="O863" s="10"/>
      <c r="P863" s="10"/>
      <c r="Q863" s="10"/>
      <c r="R863" s="10"/>
      <c r="S863" s="10"/>
      <c r="T863" s="10"/>
      <c r="U863" s="10"/>
      <c r="V863" s="10"/>
      <c r="W863" s="10"/>
      <c r="X863" s="10"/>
      <c r="Y863" s="10"/>
      <c r="Z863" s="10"/>
      <c r="AA863" s="10"/>
    </row>
    <row r="864" spans="1:27" ht="12.75" customHeight="1" x14ac:dyDescent="0.15">
      <c r="A864" s="10"/>
      <c r="B864" s="10"/>
      <c r="C864" s="10"/>
      <c r="D864" s="10"/>
      <c r="E864" s="10"/>
      <c r="F864" s="10"/>
      <c r="G864" s="10"/>
      <c r="H864" s="10"/>
      <c r="I864" s="10"/>
      <c r="J864" s="10"/>
      <c r="K864" s="10"/>
      <c r="L864" s="10"/>
      <c r="M864" s="10"/>
      <c r="N864" s="10"/>
      <c r="O864" s="10"/>
      <c r="P864" s="10"/>
      <c r="Q864" s="10"/>
      <c r="R864" s="10"/>
      <c r="S864" s="10"/>
      <c r="T864" s="10"/>
      <c r="U864" s="10"/>
      <c r="V864" s="10"/>
      <c r="W864" s="10"/>
      <c r="X864" s="10"/>
      <c r="Y864" s="10"/>
      <c r="Z864" s="10"/>
      <c r="AA864" s="10"/>
    </row>
    <row r="865" spans="1:27" ht="12.75" customHeight="1" x14ac:dyDescent="0.15">
      <c r="A865" s="10"/>
      <c r="B865" s="10"/>
      <c r="C865" s="10"/>
      <c r="D865" s="10"/>
      <c r="E865" s="10"/>
      <c r="F865" s="10"/>
      <c r="G865" s="10"/>
      <c r="H865" s="10"/>
      <c r="I865" s="10"/>
      <c r="J865" s="10"/>
      <c r="K865" s="10"/>
      <c r="L865" s="10"/>
      <c r="M865" s="10"/>
      <c r="N865" s="10"/>
      <c r="O865" s="10"/>
      <c r="P865" s="10"/>
      <c r="Q865" s="10"/>
      <c r="R865" s="10"/>
      <c r="S865" s="10"/>
      <c r="T865" s="10"/>
      <c r="U865" s="10"/>
      <c r="V865" s="10"/>
      <c r="W865" s="10"/>
      <c r="X865" s="10"/>
      <c r="Y865" s="10"/>
      <c r="Z865" s="10"/>
      <c r="AA865" s="10"/>
    </row>
    <row r="866" spans="1:27" ht="12.75" customHeight="1" x14ac:dyDescent="0.15">
      <c r="A866" s="10"/>
      <c r="B866" s="10"/>
      <c r="C866" s="10"/>
      <c r="D866" s="10"/>
      <c r="E866" s="10"/>
      <c r="F866" s="10"/>
      <c r="G866" s="10"/>
      <c r="H866" s="10"/>
      <c r="I866" s="10"/>
      <c r="J866" s="10"/>
      <c r="K866" s="10"/>
      <c r="L866" s="10"/>
      <c r="M866" s="10"/>
      <c r="N866" s="10"/>
      <c r="O866" s="10"/>
      <c r="P866" s="10"/>
      <c r="Q866" s="10"/>
      <c r="R866" s="10"/>
      <c r="S866" s="10"/>
      <c r="T866" s="10"/>
      <c r="U866" s="10"/>
      <c r="V866" s="10"/>
      <c r="W866" s="10"/>
      <c r="X866" s="10"/>
      <c r="Y866" s="10"/>
      <c r="Z866" s="10"/>
      <c r="AA866" s="10"/>
    </row>
    <row r="867" spans="1:27" ht="12.75" customHeight="1" x14ac:dyDescent="0.15">
      <c r="A867" s="10"/>
      <c r="B867" s="10"/>
      <c r="C867" s="10"/>
      <c r="D867" s="10"/>
      <c r="E867" s="10"/>
      <c r="F867" s="10"/>
      <c r="G867" s="10"/>
      <c r="H867" s="10"/>
      <c r="I867" s="10"/>
      <c r="J867" s="10"/>
      <c r="K867" s="10"/>
      <c r="L867" s="10"/>
      <c r="M867" s="10"/>
      <c r="N867" s="10"/>
      <c r="O867" s="10"/>
      <c r="P867" s="10"/>
      <c r="Q867" s="10"/>
      <c r="R867" s="10"/>
      <c r="S867" s="10"/>
      <c r="T867" s="10"/>
      <c r="U867" s="10"/>
      <c r="V867" s="10"/>
      <c r="W867" s="10"/>
      <c r="X867" s="10"/>
      <c r="Y867" s="10"/>
      <c r="Z867" s="10"/>
      <c r="AA867" s="10"/>
    </row>
    <row r="868" spans="1:27" ht="12.75" customHeight="1" x14ac:dyDescent="0.15">
      <c r="A868" s="10"/>
      <c r="B868" s="10"/>
      <c r="C868" s="10"/>
      <c r="D868" s="10"/>
      <c r="E868" s="10"/>
      <c r="F868" s="10"/>
      <c r="G868" s="10"/>
      <c r="H868" s="10"/>
      <c r="I868" s="10"/>
      <c r="J868" s="10"/>
      <c r="K868" s="10"/>
      <c r="L868" s="10"/>
      <c r="M868" s="10"/>
      <c r="N868" s="10"/>
      <c r="O868" s="10"/>
      <c r="P868" s="10"/>
      <c r="Q868" s="10"/>
      <c r="R868" s="10"/>
      <c r="S868" s="10"/>
      <c r="T868" s="10"/>
      <c r="U868" s="10"/>
      <c r="V868" s="10"/>
      <c r="W868" s="10"/>
      <c r="X868" s="10"/>
      <c r="Y868" s="10"/>
      <c r="Z868" s="10"/>
      <c r="AA868" s="10"/>
    </row>
    <row r="869" spans="1:27" ht="12.75" customHeight="1" x14ac:dyDescent="0.15">
      <c r="A869" s="10"/>
      <c r="B869" s="10"/>
      <c r="C869" s="10"/>
      <c r="D869" s="10"/>
      <c r="E869" s="10"/>
      <c r="F869" s="10"/>
      <c r="G869" s="10"/>
      <c r="H869" s="10"/>
      <c r="I869" s="10"/>
      <c r="J869" s="10"/>
      <c r="K869" s="10"/>
      <c r="L869" s="10"/>
      <c r="M869" s="10"/>
      <c r="N869" s="10"/>
      <c r="O869" s="10"/>
      <c r="P869" s="10"/>
      <c r="Q869" s="10"/>
      <c r="R869" s="10"/>
      <c r="S869" s="10"/>
      <c r="T869" s="10"/>
      <c r="U869" s="10"/>
      <c r="V869" s="10"/>
      <c r="W869" s="10"/>
      <c r="X869" s="10"/>
      <c r="Y869" s="10"/>
      <c r="Z869" s="10"/>
      <c r="AA869" s="10"/>
    </row>
    <row r="870" spans="1:27" ht="12.75" customHeight="1" x14ac:dyDescent="0.15">
      <c r="A870" s="10"/>
      <c r="B870" s="10"/>
      <c r="C870" s="10"/>
      <c r="D870" s="10"/>
      <c r="E870" s="10"/>
      <c r="F870" s="10"/>
      <c r="G870" s="10"/>
      <c r="H870" s="10"/>
      <c r="I870" s="10"/>
      <c r="J870" s="10"/>
      <c r="K870" s="10"/>
      <c r="L870" s="10"/>
      <c r="M870" s="10"/>
      <c r="N870" s="10"/>
      <c r="O870" s="10"/>
      <c r="P870" s="10"/>
      <c r="Q870" s="10"/>
      <c r="R870" s="10"/>
      <c r="S870" s="10"/>
      <c r="T870" s="10"/>
      <c r="U870" s="10"/>
      <c r="V870" s="10"/>
      <c r="W870" s="10"/>
      <c r="X870" s="10"/>
      <c r="Y870" s="10"/>
      <c r="Z870" s="10"/>
      <c r="AA870" s="10"/>
    </row>
    <row r="871" spans="1:27" ht="12.75" customHeight="1" x14ac:dyDescent="0.15">
      <c r="A871" s="10"/>
      <c r="B871" s="10"/>
      <c r="C871" s="10"/>
      <c r="D871" s="10"/>
      <c r="E871" s="10"/>
      <c r="F871" s="10"/>
      <c r="G871" s="10"/>
      <c r="H871" s="10"/>
      <c r="I871" s="10"/>
      <c r="J871" s="10"/>
      <c r="K871" s="10"/>
      <c r="L871" s="10"/>
      <c r="M871" s="10"/>
      <c r="N871" s="10"/>
      <c r="O871" s="10"/>
      <c r="P871" s="10"/>
      <c r="Q871" s="10"/>
      <c r="R871" s="10"/>
      <c r="S871" s="10"/>
      <c r="T871" s="10"/>
      <c r="U871" s="10"/>
      <c r="V871" s="10"/>
      <c r="W871" s="10"/>
      <c r="X871" s="10"/>
      <c r="Y871" s="10"/>
      <c r="Z871" s="10"/>
      <c r="AA871" s="10"/>
    </row>
    <row r="872" spans="1:27" ht="12.75" customHeight="1" x14ac:dyDescent="0.15">
      <c r="A872" s="10"/>
      <c r="B872" s="10"/>
      <c r="C872" s="10"/>
      <c r="D872" s="10"/>
      <c r="E872" s="10"/>
      <c r="F872" s="10"/>
      <c r="G872" s="10"/>
      <c r="H872" s="10"/>
      <c r="I872" s="10"/>
      <c r="J872" s="10"/>
      <c r="K872" s="10"/>
      <c r="L872" s="10"/>
      <c r="M872" s="10"/>
      <c r="N872" s="10"/>
      <c r="O872" s="10"/>
      <c r="P872" s="10"/>
      <c r="Q872" s="10"/>
      <c r="R872" s="10"/>
      <c r="S872" s="10"/>
      <c r="T872" s="10"/>
      <c r="U872" s="10"/>
      <c r="V872" s="10"/>
      <c r="W872" s="10"/>
      <c r="X872" s="10"/>
      <c r="Y872" s="10"/>
      <c r="Z872" s="10"/>
      <c r="AA872" s="10"/>
    </row>
    <row r="873" spans="1:27" ht="12.75" customHeight="1" x14ac:dyDescent="0.15">
      <c r="A873" s="10"/>
      <c r="B873" s="10"/>
      <c r="C873" s="10"/>
      <c r="D873" s="10"/>
      <c r="E873" s="10"/>
      <c r="F873" s="10"/>
      <c r="G873" s="10"/>
      <c r="H873" s="10"/>
      <c r="I873" s="10"/>
      <c r="J873" s="10"/>
      <c r="K873" s="10"/>
      <c r="L873" s="10"/>
      <c r="M873" s="10"/>
      <c r="N873" s="10"/>
      <c r="O873" s="10"/>
      <c r="P873" s="10"/>
      <c r="Q873" s="10"/>
      <c r="R873" s="10"/>
      <c r="S873" s="10"/>
      <c r="T873" s="10"/>
      <c r="U873" s="10"/>
      <c r="V873" s="10"/>
      <c r="W873" s="10"/>
      <c r="X873" s="10"/>
      <c r="Y873" s="10"/>
      <c r="Z873" s="10"/>
      <c r="AA873" s="10"/>
    </row>
    <row r="874" spans="1:27" ht="12.75" customHeight="1" x14ac:dyDescent="0.15">
      <c r="A874" s="10"/>
      <c r="B874" s="10"/>
      <c r="C874" s="10"/>
      <c r="D874" s="10"/>
      <c r="E874" s="10"/>
      <c r="F874" s="10"/>
      <c r="G874" s="10"/>
      <c r="H874" s="10"/>
      <c r="I874" s="10"/>
      <c r="J874" s="10"/>
      <c r="K874" s="10"/>
      <c r="L874" s="10"/>
      <c r="M874" s="10"/>
      <c r="N874" s="10"/>
      <c r="O874" s="10"/>
      <c r="P874" s="10"/>
      <c r="Q874" s="10"/>
      <c r="R874" s="10"/>
      <c r="S874" s="10"/>
      <c r="T874" s="10"/>
      <c r="U874" s="10"/>
      <c r="V874" s="10"/>
      <c r="W874" s="10"/>
      <c r="X874" s="10"/>
      <c r="Y874" s="10"/>
      <c r="Z874" s="10"/>
      <c r="AA874" s="10"/>
    </row>
    <row r="875" spans="1:27" ht="12.75" customHeight="1" x14ac:dyDescent="0.15">
      <c r="A875" s="10"/>
      <c r="B875" s="10"/>
      <c r="C875" s="10"/>
      <c r="D875" s="10"/>
      <c r="E875" s="10"/>
      <c r="F875" s="10"/>
      <c r="G875" s="10"/>
      <c r="H875" s="10"/>
      <c r="I875" s="10"/>
      <c r="J875" s="10"/>
      <c r="K875" s="10"/>
      <c r="L875" s="10"/>
      <c r="M875" s="10"/>
      <c r="N875" s="10"/>
      <c r="O875" s="10"/>
      <c r="P875" s="10"/>
      <c r="Q875" s="10"/>
      <c r="R875" s="10"/>
      <c r="S875" s="10"/>
      <c r="T875" s="10"/>
      <c r="U875" s="10"/>
      <c r="V875" s="10"/>
      <c r="W875" s="10"/>
      <c r="X875" s="10"/>
      <c r="Y875" s="10"/>
      <c r="Z875" s="10"/>
      <c r="AA875" s="10"/>
    </row>
    <row r="876" spans="1:27" ht="12.75" customHeight="1" x14ac:dyDescent="0.15">
      <c r="A876" s="10"/>
      <c r="B876" s="10"/>
      <c r="C876" s="10"/>
      <c r="D876" s="10"/>
      <c r="E876" s="10"/>
      <c r="F876" s="10"/>
      <c r="G876" s="10"/>
      <c r="H876" s="10"/>
      <c r="I876" s="10"/>
      <c r="J876" s="10"/>
      <c r="K876" s="10"/>
      <c r="L876" s="10"/>
      <c r="M876" s="10"/>
      <c r="N876" s="10"/>
      <c r="O876" s="10"/>
      <c r="P876" s="10"/>
      <c r="Q876" s="10"/>
      <c r="R876" s="10"/>
      <c r="S876" s="10"/>
      <c r="T876" s="10"/>
      <c r="U876" s="10"/>
      <c r="V876" s="10"/>
      <c r="W876" s="10"/>
      <c r="X876" s="10"/>
      <c r="Y876" s="10"/>
      <c r="Z876" s="10"/>
      <c r="AA876" s="10"/>
    </row>
    <row r="877" spans="1:27" ht="12.75" customHeight="1" x14ac:dyDescent="0.15">
      <c r="A877" s="10"/>
      <c r="B877" s="10"/>
      <c r="C877" s="10"/>
      <c r="D877" s="10"/>
      <c r="E877" s="10"/>
      <c r="F877" s="10"/>
      <c r="G877" s="10"/>
      <c r="H877" s="10"/>
      <c r="I877" s="10"/>
      <c r="J877" s="10"/>
      <c r="K877" s="10"/>
      <c r="L877" s="10"/>
      <c r="M877" s="10"/>
      <c r="N877" s="10"/>
      <c r="O877" s="10"/>
      <c r="P877" s="10"/>
      <c r="Q877" s="10"/>
      <c r="R877" s="10"/>
      <c r="S877" s="10"/>
      <c r="T877" s="10"/>
      <c r="U877" s="10"/>
      <c r="V877" s="10"/>
      <c r="W877" s="10"/>
      <c r="X877" s="10"/>
      <c r="Y877" s="10"/>
      <c r="Z877" s="10"/>
      <c r="AA877" s="10"/>
    </row>
    <row r="878" spans="1:27" ht="12.75" customHeight="1" x14ac:dyDescent="0.15">
      <c r="A878" s="10"/>
      <c r="B878" s="10"/>
      <c r="C878" s="10"/>
      <c r="D878" s="10"/>
      <c r="E878" s="10"/>
      <c r="F878" s="10"/>
      <c r="G878" s="10"/>
      <c r="H878" s="10"/>
      <c r="I878" s="10"/>
      <c r="J878" s="10"/>
      <c r="K878" s="10"/>
      <c r="L878" s="10"/>
      <c r="M878" s="10"/>
      <c r="N878" s="10"/>
      <c r="O878" s="10"/>
      <c r="P878" s="10"/>
      <c r="Q878" s="10"/>
      <c r="R878" s="10"/>
      <c r="S878" s="10"/>
      <c r="T878" s="10"/>
      <c r="U878" s="10"/>
      <c r="V878" s="10"/>
      <c r="W878" s="10"/>
      <c r="X878" s="10"/>
      <c r="Y878" s="10"/>
      <c r="Z878" s="10"/>
      <c r="AA878" s="10"/>
    </row>
    <row r="879" spans="1:27" ht="12.75" customHeight="1" x14ac:dyDescent="0.15">
      <c r="A879" s="10"/>
      <c r="B879" s="10"/>
      <c r="C879" s="10"/>
      <c r="D879" s="10"/>
      <c r="E879" s="10"/>
      <c r="F879" s="10"/>
      <c r="G879" s="10"/>
      <c r="H879" s="10"/>
      <c r="I879" s="10"/>
      <c r="J879" s="10"/>
      <c r="K879" s="10"/>
      <c r="L879" s="10"/>
      <c r="M879" s="10"/>
      <c r="N879" s="10"/>
      <c r="O879" s="10"/>
      <c r="P879" s="10"/>
      <c r="Q879" s="10"/>
      <c r="R879" s="10"/>
      <c r="S879" s="10"/>
      <c r="T879" s="10"/>
      <c r="U879" s="10"/>
      <c r="V879" s="10"/>
      <c r="W879" s="10"/>
      <c r="X879" s="10"/>
      <c r="Y879" s="10"/>
      <c r="Z879" s="10"/>
      <c r="AA879" s="10"/>
    </row>
    <row r="880" spans="1:27" ht="12.75" customHeight="1" x14ac:dyDescent="0.15">
      <c r="A880" s="10"/>
      <c r="B880" s="10"/>
      <c r="C880" s="10"/>
      <c r="D880" s="10"/>
      <c r="E880" s="10"/>
      <c r="F880" s="10"/>
      <c r="G880" s="10"/>
      <c r="H880" s="10"/>
      <c r="I880" s="10"/>
      <c r="J880" s="10"/>
      <c r="K880" s="10"/>
      <c r="L880" s="10"/>
      <c r="M880" s="10"/>
      <c r="N880" s="10"/>
      <c r="O880" s="10"/>
      <c r="P880" s="10"/>
      <c r="Q880" s="10"/>
      <c r="R880" s="10"/>
      <c r="S880" s="10"/>
      <c r="T880" s="10"/>
      <c r="U880" s="10"/>
      <c r="V880" s="10"/>
      <c r="W880" s="10"/>
      <c r="X880" s="10"/>
      <c r="Y880" s="10"/>
      <c r="Z880" s="10"/>
      <c r="AA880" s="10"/>
    </row>
    <row r="881" spans="1:27" ht="12.75" customHeight="1" x14ac:dyDescent="0.15">
      <c r="A881" s="10"/>
      <c r="B881" s="10"/>
      <c r="C881" s="10"/>
      <c r="D881" s="10"/>
      <c r="E881" s="10"/>
      <c r="F881" s="10"/>
      <c r="G881" s="10"/>
      <c r="H881" s="10"/>
      <c r="I881" s="10"/>
      <c r="J881" s="10"/>
      <c r="K881" s="10"/>
      <c r="L881" s="10"/>
      <c r="M881" s="10"/>
      <c r="N881" s="10"/>
      <c r="O881" s="10"/>
      <c r="P881" s="10"/>
      <c r="Q881" s="10"/>
      <c r="R881" s="10"/>
      <c r="S881" s="10"/>
      <c r="T881" s="10"/>
      <c r="U881" s="10"/>
      <c r="V881" s="10"/>
      <c r="W881" s="10"/>
      <c r="X881" s="10"/>
      <c r="Y881" s="10"/>
      <c r="Z881" s="10"/>
      <c r="AA881" s="10"/>
    </row>
    <row r="882" spans="1:27" ht="12.75" customHeight="1" x14ac:dyDescent="0.15">
      <c r="A882" s="10"/>
      <c r="B882" s="10"/>
      <c r="C882" s="10"/>
      <c r="D882" s="10"/>
      <c r="E882" s="10"/>
      <c r="F882" s="10"/>
      <c r="G882" s="10"/>
      <c r="H882" s="10"/>
      <c r="I882" s="10"/>
      <c r="J882" s="10"/>
      <c r="K882" s="10"/>
      <c r="L882" s="10"/>
      <c r="M882" s="10"/>
      <c r="N882" s="10"/>
      <c r="O882" s="10"/>
      <c r="P882" s="10"/>
      <c r="Q882" s="10"/>
      <c r="R882" s="10"/>
      <c r="S882" s="10"/>
      <c r="T882" s="10"/>
      <c r="U882" s="10"/>
      <c r="V882" s="10"/>
      <c r="W882" s="10"/>
      <c r="X882" s="10"/>
      <c r="Y882" s="10"/>
      <c r="Z882" s="10"/>
      <c r="AA882" s="10"/>
    </row>
    <row r="883" spans="1:27" ht="12.75" customHeight="1" x14ac:dyDescent="0.15">
      <c r="A883" s="10"/>
      <c r="B883" s="10"/>
      <c r="C883" s="10"/>
      <c r="D883" s="10"/>
      <c r="E883" s="10"/>
      <c r="F883" s="10"/>
      <c r="G883" s="10"/>
      <c r="H883" s="10"/>
      <c r="I883" s="10"/>
      <c r="J883" s="10"/>
      <c r="K883" s="10"/>
      <c r="L883" s="10"/>
      <c r="M883" s="10"/>
      <c r="N883" s="10"/>
      <c r="O883" s="10"/>
      <c r="P883" s="10"/>
      <c r="Q883" s="10"/>
      <c r="R883" s="10"/>
      <c r="S883" s="10"/>
      <c r="T883" s="10"/>
      <c r="U883" s="10"/>
      <c r="V883" s="10"/>
      <c r="W883" s="10"/>
      <c r="X883" s="10"/>
      <c r="Y883" s="10"/>
      <c r="Z883" s="10"/>
      <c r="AA883" s="10"/>
    </row>
    <row r="884" spans="1:27" ht="12.75" customHeight="1" x14ac:dyDescent="0.15">
      <c r="A884" s="10"/>
      <c r="B884" s="10"/>
      <c r="C884" s="10"/>
      <c r="D884" s="10"/>
      <c r="E884" s="10"/>
      <c r="F884" s="10"/>
      <c r="G884" s="10"/>
      <c r="H884" s="10"/>
      <c r="I884" s="10"/>
      <c r="J884" s="10"/>
      <c r="K884" s="10"/>
      <c r="L884" s="10"/>
      <c r="M884" s="10"/>
      <c r="N884" s="10"/>
      <c r="O884" s="10"/>
      <c r="P884" s="10"/>
      <c r="Q884" s="10"/>
      <c r="R884" s="10"/>
      <c r="S884" s="10"/>
      <c r="T884" s="10"/>
      <c r="U884" s="10"/>
      <c r="V884" s="10"/>
      <c r="W884" s="10"/>
      <c r="X884" s="10"/>
      <c r="Y884" s="10"/>
      <c r="Z884" s="10"/>
      <c r="AA884" s="10"/>
    </row>
    <row r="885" spans="1:27" ht="12.75" customHeight="1" x14ac:dyDescent="0.15">
      <c r="A885" s="10"/>
      <c r="B885" s="10"/>
      <c r="C885" s="10"/>
      <c r="D885" s="10"/>
      <c r="E885" s="10"/>
      <c r="F885" s="10"/>
      <c r="G885" s="10"/>
      <c r="H885" s="10"/>
      <c r="I885" s="10"/>
      <c r="J885" s="10"/>
      <c r="K885" s="10"/>
      <c r="L885" s="10"/>
      <c r="M885" s="10"/>
      <c r="N885" s="10"/>
      <c r="O885" s="10"/>
      <c r="P885" s="10"/>
      <c r="Q885" s="10"/>
      <c r="R885" s="10"/>
      <c r="S885" s="10"/>
      <c r="T885" s="10"/>
      <c r="U885" s="10"/>
      <c r="V885" s="10"/>
      <c r="W885" s="10"/>
      <c r="X885" s="10"/>
      <c r="Y885" s="10"/>
      <c r="Z885" s="10"/>
      <c r="AA885" s="10"/>
    </row>
    <row r="886" spans="1:27" ht="12.75" customHeight="1" x14ac:dyDescent="0.15">
      <c r="A886" s="10"/>
      <c r="B886" s="10"/>
      <c r="C886" s="10"/>
      <c r="D886" s="10"/>
      <c r="E886" s="10"/>
      <c r="F886" s="10"/>
      <c r="G886" s="10"/>
      <c r="H886" s="10"/>
      <c r="I886" s="10"/>
      <c r="J886" s="10"/>
      <c r="K886" s="10"/>
      <c r="L886" s="10"/>
      <c r="M886" s="10"/>
      <c r="N886" s="10"/>
      <c r="O886" s="10"/>
      <c r="P886" s="10"/>
      <c r="Q886" s="10"/>
      <c r="R886" s="10"/>
      <c r="S886" s="10"/>
      <c r="T886" s="10"/>
      <c r="U886" s="10"/>
      <c r="V886" s="10"/>
      <c r="W886" s="10"/>
      <c r="X886" s="10"/>
      <c r="Y886" s="10"/>
      <c r="Z886" s="10"/>
      <c r="AA886" s="10"/>
    </row>
    <row r="887" spans="1:27" ht="12.75" customHeight="1" x14ac:dyDescent="0.15">
      <c r="A887" s="10"/>
      <c r="B887" s="10"/>
      <c r="C887" s="10"/>
      <c r="D887" s="10"/>
      <c r="E887" s="10"/>
      <c r="F887" s="10"/>
      <c r="G887" s="10"/>
      <c r="H887" s="10"/>
      <c r="I887" s="10"/>
      <c r="J887" s="10"/>
      <c r="K887" s="10"/>
      <c r="L887" s="10"/>
      <c r="M887" s="10"/>
      <c r="N887" s="10"/>
      <c r="O887" s="10"/>
      <c r="P887" s="10"/>
      <c r="Q887" s="10"/>
      <c r="R887" s="10"/>
      <c r="S887" s="10"/>
      <c r="T887" s="10"/>
      <c r="U887" s="10"/>
      <c r="V887" s="10"/>
      <c r="W887" s="10"/>
      <c r="X887" s="10"/>
      <c r="Y887" s="10"/>
      <c r="Z887" s="10"/>
      <c r="AA887" s="10"/>
    </row>
    <row r="888" spans="1:27" ht="12.75" customHeight="1" x14ac:dyDescent="0.15">
      <c r="A888" s="10"/>
      <c r="B888" s="10"/>
      <c r="C888" s="10"/>
      <c r="D888" s="10"/>
      <c r="E888" s="10"/>
      <c r="F888" s="10"/>
      <c r="G888" s="10"/>
      <c r="H888" s="10"/>
      <c r="I888" s="10"/>
      <c r="J888" s="10"/>
      <c r="K888" s="10"/>
      <c r="L888" s="10"/>
      <c r="M888" s="10"/>
      <c r="N888" s="10"/>
      <c r="O888" s="10"/>
      <c r="P888" s="10"/>
      <c r="Q888" s="10"/>
      <c r="R888" s="10"/>
      <c r="S888" s="10"/>
      <c r="T888" s="10"/>
      <c r="U888" s="10"/>
      <c r="V888" s="10"/>
      <c r="W888" s="10"/>
      <c r="X888" s="10"/>
      <c r="Y888" s="10"/>
      <c r="Z888" s="10"/>
      <c r="AA888" s="10"/>
    </row>
    <row r="889" spans="1:27" ht="12.75" customHeight="1" x14ac:dyDescent="0.15">
      <c r="A889" s="10"/>
      <c r="B889" s="10"/>
      <c r="C889" s="10"/>
      <c r="D889" s="10"/>
      <c r="E889" s="10"/>
      <c r="F889" s="10"/>
      <c r="G889" s="10"/>
      <c r="H889" s="10"/>
      <c r="I889" s="10"/>
      <c r="J889" s="10"/>
      <c r="K889" s="10"/>
      <c r="L889" s="10"/>
      <c r="M889" s="10"/>
      <c r="N889" s="10"/>
      <c r="O889" s="10"/>
      <c r="P889" s="10"/>
      <c r="Q889" s="10"/>
      <c r="R889" s="10"/>
      <c r="S889" s="10"/>
      <c r="T889" s="10"/>
      <c r="U889" s="10"/>
      <c r="V889" s="10"/>
      <c r="W889" s="10"/>
      <c r="X889" s="10"/>
      <c r="Y889" s="10"/>
      <c r="Z889" s="10"/>
      <c r="AA889" s="10"/>
    </row>
    <row r="890" spans="1:27" ht="12.75" customHeight="1" x14ac:dyDescent="0.15">
      <c r="A890" s="10"/>
      <c r="B890" s="10"/>
      <c r="C890" s="10"/>
      <c r="D890" s="10"/>
      <c r="E890" s="10"/>
      <c r="F890" s="10"/>
      <c r="G890" s="10"/>
      <c r="H890" s="10"/>
      <c r="I890" s="10"/>
      <c r="J890" s="10"/>
      <c r="K890" s="10"/>
      <c r="L890" s="10"/>
      <c r="M890" s="10"/>
      <c r="N890" s="10"/>
      <c r="O890" s="10"/>
      <c r="P890" s="10"/>
      <c r="Q890" s="10"/>
      <c r="R890" s="10"/>
      <c r="S890" s="10"/>
      <c r="T890" s="10"/>
      <c r="U890" s="10"/>
      <c r="V890" s="10"/>
      <c r="W890" s="10"/>
      <c r="X890" s="10"/>
      <c r="Y890" s="10"/>
      <c r="Z890" s="10"/>
      <c r="AA890" s="10"/>
    </row>
    <row r="891" spans="1:27" ht="12.75" customHeight="1" x14ac:dyDescent="0.15">
      <c r="A891" s="10"/>
      <c r="B891" s="10"/>
      <c r="C891" s="10"/>
      <c r="D891" s="10"/>
      <c r="E891" s="10"/>
      <c r="F891" s="10"/>
      <c r="G891" s="10"/>
      <c r="H891" s="10"/>
      <c r="I891" s="10"/>
      <c r="J891" s="10"/>
      <c r="K891" s="10"/>
      <c r="L891" s="10"/>
      <c r="M891" s="10"/>
      <c r="N891" s="10"/>
      <c r="O891" s="10"/>
      <c r="P891" s="10"/>
      <c r="Q891" s="10"/>
      <c r="R891" s="10"/>
      <c r="S891" s="10"/>
      <c r="T891" s="10"/>
      <c r="U891" s="10"/>
      <c r="V891" s="10"/>
      <c r="W891" s="10"/>
      <c r="X891" s="10"/>
      <c r="Y891" s="10"/>
      <c r="Z891" s="10"/>
      <c r="AA891" s="10"/>
    </row>
    <row r="892" spans="1:27" ht="12.75" customHeight="1" x14ac:dyDescent="0.15">
      <c r="A892" s="10"/>
      <c r="B892" s="10"/>
      <c r="C892" s="10"/>
      <c r="D892" s="10"/>
      <c r="E892" s="10"/>
      <c r="F892" s="10"/>
      <c r="G892" s="10"/>
      <c r="H892" s="10"/>
      <c r="I892" s="10"/>
      <c r="J892" s="10"/>
      <c r="K892" s="10"/>
      <c r="L892" s="10"/>
      <c r="M892" s="10"/>
      <c r="N892" s="10"/>
      <c r="O892" s="10"/>
      <c r="P892" s="10"/>
      <c r="Q892" s="10"/>
      <c r="R892" s="10"/>
      <c r="S892" s="10"/>
      <c r="T892" s="10"/>
      <c r="U892" s="10"/>
      <c r="V892" s="10"/>
      <c r="W892" s="10"/>
      <c r="X892" s="10"/>
      <c r="Y892" s="10"/>
      <c r="Z892" s="10"/>
      <c r="AA892" s="10"/>
    </row>
    <row r="893" spans="1:27" ht="12.75" customHeight="1" x14ac:dyDescent="0.15">
      <c r="A893" s="10"/>
      <c r="B893" s="10"/>
      <c r="C893" s="10"/>
      <c r="D893" s="10"/>
      <c r="E893" s="10"/>
      <c r="F893" s="10"/>
      <c r="G893" s="10"/>
      <c r="H893" s="10"/>
      <c r="I893" s="10"/>
      <c r="J893" s="10"/>
      <c r="K893" s="10"/>
      <c r="L893" s="10"/>
      <c r="M893" s="10"/>
      <c r="N893" s="10"/>
      <c r="O893" s="10"/>
      <c r="P893" s="10"/>
      <c r="Q893" s="10"/>
      <c r="R893" s="10"/>
      <c r="S893" s="10"/>
      <c r="T893" s="10"/>
      <c r="U893" s="10"/>
      <c r="V893" s="10"/>
      <c r="W893" s="10"/>
      <c r="X893" s="10"/>
      <c r="Y893" s="10"/>
      <c r="Z893" s="10"/>
      <c r="AA893" s="10"/>
    </row>
    <row r="894" spans="1:27" ht="12.75" customHeight="1" x14ac:dyDescent="0.15">
      <c r="A894" s="10"/>
      <c r="B894" s="10"/>
      <c r="C894" s="10"/>
      <c r="D894" s="10"/>
      <c r="E894" s="10"/>
      <c r="F894" s="10"/>
      <c r="G894" s="10"/>
      <c r="H894" s="10"/>
      <c r="I894" s="10"/>
      <c r="J894" s="10"/>
      <c r="K894" s="10"/>
      <c r="L894" s="10"/>
      <c r="M894" s="10"/>
      <c r="N894" s="10"/>
      <c r="O894" s="10"/>
      <c r="P894" s="10"/>
      <c r="Q894" s="10"/>
      <c r="R894" s="10"/>
      <c r="S894" s="10"/>
      <c r="T894" s="10"/>
      <c r="U894" s="10"/>
      <c r="V894" s="10"/>
      <c r="W894" s="10"/>
      <c r="X894" s="10"/>
      <c r="Y894" s="10"/>
      <c r="Z894" s="10"/>
      <c r="AA894" s="10"/>
    </row>
    <row r="895" spans="1:27" ht="12.75" customHeight="1" x14ac:dyDescent="0.15">
      <c r="A895" s="10"/>
      <c r="B895" s="10"/>
      <c r="C895" s="10"/>
      <c r="D895" s="10"/>
      <c r="E895" s="10"/>
      <c r="F895" s="10"/>
      <c r="G895" s="10"/>
      <c r="H895" s="10"/>
      <c r="I895" s="10"/>
      <c r="J895" s="10"/>
      <c r="K895" s="10"/>
      <c r="L895" s="10"/>
      <c r="M895" s="10"/>
      <c r="N895" s="10"/>
      <c r="O895" s="10"/>
      <c r="P895" s="10"/>
      <c r="Q895" s="10"/>
      <c r="R895" s="10"/>
      <c r="S895" s="10"/>
      <c r="T895" s="10"/>
      <c r="U895" s="10"/>
      <c r="V895" s="10"/>
      <c r="W895" s="10"/>
      <c r="X895" s="10"/>
      <c r="Y895" s="10"/>
      <c r="Z895" s="10"/>
      <c r="AA895" s="10"/>
    </row>
    <row r="896" spans="1:27" ht="12.75" customHeight="1" x14ac:dyDescent="0.15">
      <c r="A896" s="10"/>
      <c r="B896" s="10"/>
      <c r="C896" s="10"/>
      <c r="D896" s="10"/>
      <c r="E896" s="10"/>
      <c r="F896" s="10"/>
      <c r="G896" s="10"/>
      <c r="H896" s="10"/>
      <c r="I896" s="10"/>
      <c r="J896" s="10"/>
      <c r="K896" s="10"/>
      <c r="L896" s="10"/>
      <c r="M896" s="10"/>
      <c r="N896" s="10"/>
      <c r="O896" s="10"/>
      <c r="P896" s="10"/>
      <c r="Q896" s="10"/>
      <c r="R896" s="10"/>
      <c r="S896" s="10"/>
      <c r="T896" s="10"/>
      <c r="U896" s="10"/>
      <c r="V896" s="10"/>
      <c r="W896" s="10"/>
      <c r="X896" s="10"/>
      <c r="Y896" s="10"/>
      <c r="Z896" s="10"/>
      <c r="AA896" s="10"/>
    </row>
    <row r="897" spans="1:27" ht="12.75" customHeight="1" x14ac:dyDescent="0.15">
      <c r="A897" s="10"/>
      <c r="B897" s="10"/>
      <c r="C897" s="10"/>
      <c r="D897" s="10"/>
      <c r="E897" s="10"/>
      <c r="F897" s="10"/>
      <c r="G897" s="10"/>
      <c r="H897" s="10"/>
      <c r="I897" s="10"/>
      <c r="J897" s="10"/>
      <c r="K897" s="10"/>
      <c r="L897" s="10"/>
      <c r="M897" s="10"/>
      <c r="N897" s="10"/>
      <c r="O897" s="10"/>
      <c r="P897" s="10"/>
      <c r="Q897" s="10"/>
      <c r="R897" s="10"/>
      <c r="S897" s="10"/>
      <c r="T897" s="10"/>
      <c r="U897" s="10"/>
      <c r="V897" s="10"/>
      <c r="W897" s="10"/>
      <c r="X897" s="10"/>
      <c r="Y897" s="10"/>
      <c r="Z897" s="10"/>
      <c r="AA897" s="10"/>
    </row>
    <row r="898" spans="1:27" ht="12.75" customHeight="1" x14ac:dyDescent="0.15">
      <c r="A898" s="10"/>
      <c r="B898" s="10"/>
      <c r="C898" s="10"/>
      <c r="D898" s="10"/>
      <c r="E898" s="10"/>
      <c r="F898" s="10"/>
      <c r="G898" s="10"/>
      <c r="H898" s="10"/>
      <c r="I898" s="10"/>
      <c r="J898" s="10"/>
      <c r="K898" s="10"/>
      <c r="L898" s="10"/>
      <c r="M898" s="10"/>
      <c r="N898" s="10"/>
      <c r="O898" s="10"/>
      <c r="P898" s="10"/>
      <c r="Q898" s="10"/>
      <c r="R898" s="10"/>
      <c r="S898" s="10"/>
      <c r="T898" s="10"/>
      <c r="U898" s="10"/>
      <c r="V898" s="10"/>
      <c r="W898" s="10"/>
      <c r="X898" s="10"/>
      <c r="Y898" s="10"/>
      <c r="Z898" s="10"/>
      <c r="AA898" s="10"/>
    </row>
    <row r="899" spans="1:27" ht="12.75" customHeight="1" x14ac:dyDescent="0.15">
      <c r="A899" s="10"/>
      <c r="B899" s="10"/>
      <c r="C899" s="10"/>
      <c r="D899" s="10"/>
      <c r="E899" s="10"/>
      <c r="F899" s="10"/>
      <c r="G899" s="10"/>
      <c r="H899" s="10"/>
      <c r="I899" s="10"/>
      <c r="J899" s="10"/>
      <c r="K899" s="10"/>
      <c r="L899" s="10"/>
      <c r="M899" s="10"/>
      <c r="N899" s="10"/>
      <c r="O899" s="10"/>
      <c r="P899" s="10"/>
      <c r="Q899" s="10"/>
      <c r="R899" s="10"/>
      <c r="S899" s="10"/>
      <c r="T899" s="10"/>
      <c r="U899" s="10"/>
      <c r="V899" s="10"/>
      <c r="W899" s="10"/>
      <c r="X899" s="10"/>
      <c r="Y899" s="10"/>
      <c r="Z899" s="10"/>
      <c r="AA899" s="10"/>
    </row>
    <row r="900" spans="1:27" ht="12.75" customHeight="1" x14ac:dyDescent="0.15">
      <c r="A900" s="10"/>
      <c r="B900" s="10"/>
      <c r="C900" s="10"/>
      <c r="D900" s="10"/>
      <c r="E900" s="10"/>
      <c r="F900" s="10"/>
      <c r="G900" s="10"/>
      <c r="H900" s="10"/>
      <c r="I900" s="10"/>
      <c r="J900" s="10"/>
      <c r="K900" s="10"/>
      <c r="L900" s="10"/>
      <c r="M900" s="10"/>
      <c r="N900" s="10"/>
      <c r="O900" s="10"/>
      <c r="P900" s="10"/>
      <c r="Q900" s="10"/>
      <c r="R900" s="10"/>
      <c r="S900" s="10"/>
      <c r="T900" s="10"/>
      <c r="U900" s="10"/>
      <c r="V900" s="10"/>
      <c r="W900" s="10"/>
      <c r="X900" s="10"/>
      <c r="Y900" s="10"/>
      <c r="Z900" s="10"/>
      <c r="AA900" s="10"/>
    </row>
    <row r="901" spans="1:27" ht="12.75" customHeight="1" x14ac:dyDescent="0.15">
      <c r="A901" s="10"/>
      <c r="B901" s="10"/>
      <c r="C901" s="10"/>
      <c r="D901" s="10"/>
      <c r="E901" s="10"/>
      <c r="F901" s="10"/>
      <c r="G901" s="10"/>
      <c r="H901" s="10"/>
      <c r="I901" s="10"/>
      <c r="J901" s="10"/>
      <c r="K901" s="10"/>
      <c r="L901" s="10"/>
      <c r="M901" s="10"/>
      <c r="N901" s="10"/>
      <c r="O901" s="10"/>
      <c r="P901" s="10"/>
      <c r="Q901" s="10"/>
      <c r="R901" s="10"/>
      <c r="S901" s="10"/>
      <c r="T901" s="10"/>
      <c r="U901" s="10"/>
      <c r="V901" s="10"/>
      <c r="W901" s="10"/>
      <c r="X901" s="10"/>
      <c r="Y901" s="10"/>
      <c r="Z901" s="10"/>
      <c r="AA901" s="10"/>
    </row>
    <row r="902" spans="1:27" ht="12.75" customHeight="1" x14ac:dyDescent="0.15">
      <c r="A902" s="10"/>
      <c r="B902" s="10"/>
      <c r="C902" s="10"/>
      <c r="D902" s="10"/>
      <c r="E902" s="10"/>
      <c r="F902" s="10"/>
      <c r="G902" s="10"/>
      <c r="H902" s="10"/>
      <c r="I902" s="10"/>
      <c r="J902" s="10"/>
      <c r="K902" s="10"/>
      <c r="L902" s="10"/>
      <c r="M902" s="10"/>
      <c r="N902" s="10"/>
      <c r="O902" s="10"/>
      <c r="P902" s="10"/>
      <c r="Q902" s="10"/>
      <c r="R902" s="10"/>
      <c r="S902" s="10"/>
      <c r="T902" s="10"/>
      <c r="U902" s="10"/>
      <c r="V902" s="10"/>
      <c r="W902" s="10"/>
      <c r="X902" s="10"/>
      <c r="Y902" s="10"/>
      <c r="Z902" s="10"/>
      <c r="AA902" s="10"/>
    </row>
    <row r="903" spans="1:27" ht="12.75" customHeight="1" x14ac:dyDescent="0.15">
      <c r="A903" s="10"/>
      <c r="B903" s="10"/>
      <c r="C903" s="10"/>
      <c r="D903" s="10"/>
      <c r="E903" s="10"/>
      <c r="F903" s="10"/>
      <c r="G903" s="10"/>
      <c r="H903" s="10"/>
      <c r="I903" s="10"/>
      <c r="J903" s="10"/>
      <c r="K903" s="10"/>
      <c r="L903" s="10"/>
      <c r="M903" s="10"/>
      <c r="N903" s="10"/>
      <c r="O903" s="10"/>
      <c r="P903" s="10"/>
      <c r="Q903" s="10"/>
      <c r="R903" s="10"/>
      <c r="S903" s="10"/>
      <c r="T903" s="10"/>
      <c r="U903" s="10"/>
      <c r="V903" s="10"/>
      <c r="W903" s="10"/>
      <c r="X903" s="10"/>
      <c r="Y903" s="10"/>
      <c r="Z903" s="10"/>
      <c r="AA903" s="10"/>
    </row>
    <row r="904" spans="1:27" ht="12.75" customHeight="1" x14ac:dyDescent="0.15">
      <c r="A904" s="10"/>
      <c r="B904" s="10"/>
      <c r="C904" s="10"/>
      <c r="D904" s="10"/>
      <c r="E904" s="10"/>
      <c r="F904" s="10"/>
      <c r="G904" s="10"/>
      <c r="H904" s="10"/>
      <c r="I904" s="10"/>
      <c r="J904" s="10"/>
      <c r="K904" s="10"/>
      <c r="L904" s="10"/>
      <c r="M904" s="10"/>
      <c r="N904" s="10"/>
      <c r="O904" s="10"/>
      <c r="P904" s="10"/>
      <c r="Q904" s="10"/>
      <c r="R904" s="10"/>
      <c r="S904" s="10"/>
      <c r="T904" s="10"/>
      <c r="U904" s="10"/>
      <c r="V904" s="10"/>
      <c r="W904" s="10"/>
      <c r="X904" s="10"/>
      <c r="Y904" s="10"/>
      <c r="Z904" s="10"/>
      <c r="AA904" s="10"/>
    </row>
    <row r="905" spans="1:27" ht="12.75" customHeight="1" x14ac:dyDescent="0.15">
      <c r="A905" s="10"/>
      <c r="B905" s="10"/>
      <c r="C905" s="10"/>
      <c r="D905" s="10"/>
      <c r="E905" s="10"/>
      <c r="F905" s="10"/>
      <c r="G905" s="10"/>
      <c r="H905" s="10"/>
      <c r="I905" s="10"/>
      <c r="J905" s="10"/>
      <c r="K905" s="10"/>
      <c r="L905" s="10"/>
      <c r="M905" s="10"/>
      <c r="N905" s="10"/>
      <c r="O905" s="10"/>
      <c r="P905" s="10"/>
      <c r="Q905" s="10"/>
      <c r="R905" s="10"/>
      <c r="S905" s="10"/>
      <c r="T905" s="10"/>
      <c r="U905" s="10"/>
      <c r="V905" s="10"/>
      <c r="W905" s="10"/>
      <c r="X905" s="10"/>
      <c r="Y905" s="10"/>
      <c r="Z905" s="10"/>
      <c r="AA905" s="10"/>
    </row>
    <row r="906" spans="1:27" ht="12.75" customHeight="1" x14ac:dyDescent="0.15">
      <c r="A906" s="10"/>
      <c r="B906" s="10"/>
      <c r="C906" s="10"/>
      <c r="D906" s="10"/>
      <c r="E906" s="10"/>
      <c r="F906" s="10"/>
      <c r="G906" s="10"/>
      <c r="H906" s="10"/>
      <c r="I906" s="10"/>
      <c r="J906" s="10"/>
      <c r="K906" s="10"/>
      <c r="L906" s="10"/>
      <c r="M906" s="10"/>
      <c r="N906" s="10"/>
      <c r="O906" s="10"/>
      <c r="P906" s="10"/>
      <c r="Q906" s="10"/>
      <c r="R906" s="10"/>
      <c r="S906" s="10"/>
      <c r="T906" s="10"/>
      <c r="U906" s="10"/>
      <c r="V906" s="10"/>
      <c r="W906" s="10"/>
      <c r="X906" s="10"/>
      <c r="Y906" s="10"/>
      <c r="Z906" s="10"/>
      <c r="AA906" s="10"/>
    </row>
    <row r="907" spans="1:27" ht="12.75" customHeight="1" x14ac:dyDescent="0.15">
      <c r="A907" s="10"/>
      <c r="B907" s="10"/>
      <c r="C907" s="10"/>
      <c r="D907" s="10"/>
      <c r="E907" s="10"/>
      <c r="F907" s="10"/>
      <c r="G907" s="10"/>
      <c r="H907" s="10"/>
      <c r="I907" s="10"/>
      <c r="J907" s="10"/>
      <c r="K907" s="10"/>
      <c r="L907" s="10"/>
      <c r="M907" s="10"/>
      <c r="N907" s="10"/>
      <c r="O907" s="10"/>
      <c r="P907" s="10"/>
      <c r="Q907" s="10"/>
      <c r="R907" s="10"/>
      <c r="S907" s="10"/>
      <c r="T907" s="10"/>
      <c r="U907" s="10"/>
      <c r="V907" s="10"/>
      <c r="W907" s="10"/>
      <c r="X907" s="10"/>
      <c r="Y907" s="10"/>
      <c r="Z907" s="10"/>
      <c r="AA907" s="10"/>
    </row>
    <row r="908" spans="1:27" ht="12.75" customHeight="1" x14ac:dyDescent="0.15">
      <c r="A908" s="10"/>
      <c r="B908" s="10"/>
      <c r="C908" s="10"/>
      <c r="D908" s="10"/>
      <c r="E908" s="10"/>
      <c r="F908" s="10"/>
      <c r="G908" s="10"/>
      <c r="H908" s="10"/>
      <c r="I908" s="10"/>
      <c r="J908" s="10"/>
      <c r="K908" s="10"/>
      <c r="L908" s="10"/>
      <c r="M908" s="10"/>
      <c r="N908" s="10"/>
      <c r="O908" s="10"/>
      <c r="P908" s="10"/>
      <c r="Q908" s="10"/>
      <c r="R908" s="10"/>
      <c r="S908" s="10"/>
      <c r="T908" s="10"/>
      <c r="U908" s="10"/>
      <c r="V908" s="10"/>
      <c r="W908" s="10"/>
      <c r="X908" s="10"/>
      <c r="Y908" s="10"/>
      <c r="Z908" s="10"/>
      <c r="AA908" s="10"/>
    </row>
    <row r="909" spans="1:27" ht="12.75" customHeight="1" x14ac:dyDescent="0.15">
      <c r="A909" s="10"/>
      <c r="B909" s="10"/>
      <c r="C909" s="10"/>
      <c r="D909" s="10"/>
      <c r="E909" s="10"/>
      <c r="F909" s="10"/>
      <c r="G909" s="10"/>
      <c r="H909" s="10"/>
      <c r="I909" s="10"/>
      <c r="J909" s="10"/>
      <c r="K909" s="10"/>
      <c r="L909" s="10"/>
      <c r="M909" s="10"/>
      <c r="N909" s="10"/>
      <c r="O909" s="10"/>
      <c r="P909" s="10"/>
      <c r="Q909" s="10"/>
      <c r="R909" s="10"/>
      <c r="S909" s="10"/>
      <c r="T909" s="10"/>
      <c r="U909" s="10"/>
      <c r="V909" s="10"/>
      <c r="W909" s="10"/>
      <c r="X909" s="10"/>
      <c r="Y909" s="10"/>
      <c r="Z909" s="10"/>
      <c r="AA909" s="10"/>
    </row>
    <row r="910" spans="1:27" ht="12.75" customHeight="1" x14ac:dyDescent="0.15">
      <c r="A910" s="10"/>
      <c r="B910" s="10"/>
      <c r="C910" s="10"/>
      <c r="D910" s="10"/>
      <c r="E910" s="10"/>
      <c r="F910" s="10"/>
      <c r="G910" s="10"/>
      <c r="H910" s="10"/>
      <c r="I910" s="10"/>
      <c r="J910" s="10"/>
      <c r="K910" s="10"/>
      <c r="L910" s="10"/>
      <c r="M910" s="10"/>
      <c r="N910" s="10"/>
      <c r="O910" s="10"/>
      <c r="P910" s="10"/>
      <c r="Q910" s="10"/>
      <c r="R910" s="10"/>
      <c r="S910" s="10"/>
      <c r="T910" s="10"/>
      <c r="U910" s="10"/>
      <c r="V910" s="10"/>
      <c r="W910" s="10"/>
      <c r="X910" s="10"/>
      <c r="Y910" s="10"/>
      <c r="Z910" s="10"/>
      <c r="AA910" s="10"/>
    </row>
    <row r="911" spans="1:27" ht="12.75" customHeight="1" x14ac:dyDescent="0.15">
      <c r="A911" s="10"/>
      <c r="B911" s="10"/>
      <c r="C911" s="10"/>
      <c r="D911" s="10"/>
      <c r="E911" s="10"/>
      <c r="F911" s="10"/>
      <c r="G911" s="10"/>
      <c r="H911" s="10"/>
      <c r="I911" s="10"/>
      <c r="J911" s="10"/>
      <c r="K911" s="10"/>
      <c r="L911" s="10"/>
      <c r="M911" s="10"/>
      <c r="N911" s="10"/>
      <c r="O911" s="10"/>
      <c r="P911" s="10"/>
      <c r="Q911" s="10"/>
      <c r="R911" s="10"/>
      <c r="S911" s="10"/>
      <c r="T911" s="10"/>
      <c r="U911" s="10"/>
      <c r="V911" s="10"/>
      <c r="W911" s="10"/>
      <c r="X911" s="10"/>
      <c r="Y911" s="10"/>
      <c r="Z911" s="10"/>
      <c r="AA911" s="10"/>
    </row>
    <row r="912" spans="1:27" ht="12.75" customHeight="1" x14ac:dyDescent="0.15">
      <c r="A912" s="10"/>
      <c r="B912" s="10"/>
      <c r="C912" s="10"/>
      <c r="D912" s="10"/>
      <c r="E912" s="10"/>
      <c r="F912" s="10"/>
      <c r="G912" s="10"/>
      <c r="H912" s="10"/>
      <c r="I912" s="10"/>
      <c r="J912" s="10"/>
      <c r="K912" s="10"/>
      <c r="L912" s="10"/>
      <c r="M912" s="10"/>
      <c r="N912" s="10"/>
      <c r="O912" s="10"/>
      <c r="P912" s="10"/>
      <c r="Q912" s="10"/>
      <c r="R912" s="10"/>
      <c r="S912" s="10"/>
      <c r="T912" s="10"/>
      <c r="U912" s="10"/>
      <c r="V912" s="10"/>
      <c r="W912" s="10"/>
      <c r="X912" s="10"/>
      <c r="Y912" s="10"/>
      <c r="Z912" s="10"/>
      <c r="AA912" s="10"/>
    </row>
    <row r="913" spans="1:27" ht="12.75" customHeight="1" x14ac:dyDescent="0.15">
      <c r="A913" s="10"/>
      <c r="B913" s="10"/>
      <c r="C913" s="10"/>
      <c r="D913" s="10"/>
      <c r="E913" s="10"/>
      <c r="F913" s="10"/>
      <c r="G913" s="10"/>
      <c r="H913" s="10"/>
      <c r="I913" s="10"/>
      <c r="J913" s="10"/>
      <c r="K913" s="10"/>
      <c r="L913" s="10"/>
      <c r="M913" s="10"/>
      <c r="N913" s="10"/>
      <c r="O913" s="10"/>
      <c r="P913" s="10"/>
      <c r="Q913" s="10"/>
      <c r="R913" s="10"/>
      <c r="S913" s="10"/>
      <c r="T913" s="10"/>
      <c r="U913" s="10"/>
      <c r="V913" s="10"/>
      <c r="W913" s="10"/>
      <c r="X913" s="10"/>
      <c r="Y913" s="10"/>
      <c r="Z913" s="10"/>
      <c r="AA913" s="10"/>
    </row>
    <row r="914" spans="1:27" ht="12.75" customHeight="1" x14ac:dyDescent="0.15">
      <c r="A914" s="10"/>
      <c r="B914" s="10"/>
      <c r="C914" s="10"/>
      <c r="D914" s="10"/>
      <c r="E914" s="10"/>
      <c r="F914" s="10"/>
      <c r="G914" s="10"/>
      <c r="H914" s="10"/>
      <c r="I914" s="10"/>
      <c r="J914" s="10"/>
      <c r="K914" s="10"/>
      <c r="L914" s="10"/>
      <c r="M914" s="10"/>
      <c r="N914" s="10"/>
      <c r="O914" s="10"/>
      <c r="P914" s="10"/>
      <c r="Q914" s="10"/>
      <c r="R914" s="10"/>
      <c r="S914" s="10"/>
      <c r="T914" s="10"/>
      <c r="U914" s="10"/>
      <c r="V914" s="10"/>
      <c r="W914" s="10"/>
      <c r="X914" s="10"/>
      <c r="Y914" s="10"/>
      <c r="Z914" s="10"/>
      <c r="AA914" s="10"/>
    </row>
    <row r="915" spans="1:27" ht="12.75" customHeight="1" x14ac:dyDescent="0.15">
      <c r="A915" s="10"/>
      <c r="B915" s="10"/>
      <c r="C915" s="10"/>
      <c r="D915" s="10"/>
      <c r="E915" s="10"/>
      <c r="F915" s="10"/>
      <c r="G915" s="10"/>
      <c r="H915" s="10"/>
      <c r="I915" s="10"/>
      <c r="J915" s="10"/>
      <c r="K915" s="10"/>
      <c r="L915" s="10"/>
      <c r="M915" s="10"/>
      <c r="N915" s="10"/>
      <c r="O915" s="10"/>
      <c r="P915" s="10"/>
      <c r="Q915" s="10"/>
      <c r="R915" s="10"/>
      <c r="S915" s="10"/>
      <c r="T915" s="10"/>
      <c r="U915" s="10"/>
      <c r="V915" s="10"/>
      <c r="W915" s="10"/>
      <c r="X915" s="10"/>
      <c r="Y915" s="10"/>
      <c r="Z915" s="10"/>
      <c r="AA915" s="10"/>
    </row>
    <row r="916" spans="1:27" ht="12.75" customHeight="1" x14ac:dyDescent="0.15">
      <c r="A916" s="10"/>
      <c r="B916" s="10"/>
      <c r="C916" s="10"/>
      <c r="D916" s="10"/>
      <c r="E916" s="10"/>
      <c r="F916" s="10"/>
      <c r="G916" s="10"/>
      <c r="H916" s="10"/>
      <c r="I916" s="10"/>
      <c r="J916" s="10"/>
      <c r="K916" s="10"/>
      <c r="L916" s="10"/>
      <c r="M916" s="10"/>
      <c r="N916" s="10"/>
      <c r="O916" s="10"/>
      <c r="P916" s="10"/>
      <c r="Q916" s="10"/>
      <c r="R916" s="10"/>
      <c r="S916" s="10"/>
      <c r="T916" s="10"/>
      <c r="U916" s="10"/>
      <c r="V916" s="10"/>
      <c r="W916" s="10"/>
      <c r="X916" s="10"/>
      <c r="Y916" s="10"/>
      <c r="Z916" s="10"/>
      <c r="AA916" s="10"/>
    </row>
    <row r="917" spans="1:27" ht="12.75" customHeight="1" x14ac:dyDescent="0.15">
      <c r="A917" s="10"/>
      <c r="B917" s="10"/>
      <c r="C917" s="10"/>
      <c r="D917" s="10"/>
      <c r="E917" s="10"/>
      <c r="F917" s="10"/>
      <c r="G917" s="10"/>
      <c r="H917" s="10"/>
      <c r="I917" s="10"/>
      <c r="J917" s="10"/>
      <c r="K917" s="10"/>
      <c r="L917" s="10"/>
      <c r="M917" s="10"/>
      <c r="N917" s="10"/>
      <c r="O917" s="10"/>
      <c r="P917" s="10"/>
      <c r="Q917" s="10"/>
      <c r="R917" s="10"/>
      <c r="S917" s="10"/>
      <c r="T917" s="10"/>
      <c r="U917" s="10"/>
      <c r="V917" s="10"/>
      <c r="W917" s="10"/>
      <c r="X917" s="10"/>
      <c r="Y917" s="10"/>
      <c r="Z917" s="10"/>
      <c r="AA917" s="10"/>
    </row>
    <row r="918" spans="1:27" ht="12.75" customHeight="1" x14ac:dyDescent="0.15">
      <c r="A918" s="10"/>
      <c r="B918" s="10"/>
      <c r="C918" s="10"/>
      <c r="D918" s="10"/>
      <c r="E918" s="10"/>
      <c r="F918" s="10"/>
      <c r="G918" s="10"/>
      <c r="H918" s="10"/>
      <c r="I918" s="10"/>
      <c r="J918" s="10"/>
      <c r="K918" s="10"/>
      <c r="L918" s="10"/>
      <c r="M918" s="10"/>
      <c r="N918" s="10"/>
      <c r="O918" s="10"/>
      <c r="P918" s="10"/>
      <c r="Q918" s="10"/>
      <c r="R918" s="10"/>
      <c r="S918" s="10"/>
      <c r="T918" s="10"/>
      <c r="U918" s="10"/>
      <c r="V918" s="10"/>
      <c r="W918" s="10"/>
      <c r="X918" s="10"/>
      <c r="Y918" s="10"/>
      <c r="Z918" s="10"/>
      <c r="AA918" s="10"/>
    </row>
    <row r="919" spans="1:27" ht="12.75" customHeight="1" x14ac:dyDescent="0.15">
      <c r="A919" s="10"/>
      <c r="B919" s="10"/>
      <c r="C919" s="10"/>
      <c r="D919" s="10"/>
      <c r="E919" s="10"/>
      <c r="F919" s="10"/>
      <c r="G919" s="10"/>
      <c r="H919" s="10"/>
      <c r="I919" s="10"/>
      <c r="J919" s="10"/>
      <c r="K919" s="10"/>
      <c r="L919" s="10"/>
      <c r="M919" s="10"/>
      <c r="N919" s="10"/>
      <c r="O919" s="10"/>
      <c r="P919" s="10"/>
      <c r="Q919" s="10"/>
      <c r="R919" s="10"/>
      <c r="S919" s="10"/>
      <c r="T919" s="10"/>
      <c r="U919" s="10"/>
      <c r="V919" s="10"/>
      <c r="W919" s="10"/>
      <c r="X919" s="10"/>
      <c r="Y919" s="10"/>
      <c r="Z919" s="10"/>
      <c r="AA919" s="10"/>
    </row>
    <row r="920" spans="1:27" ht="12.75" customHeight="1" x14ac:dyDescent="0.15">
      <c r="A920" s="10"/>
      <c r="B920" s="10"/>
      <c r="C920" s="10"/>
      <c r="D920" s="10"/>
      <c r="E920" s="10"/>
      <c r="F920" s="10"/>
      <c r="G920" s="10"/>
      <c r="H920" s="10"/>
      <c r="I920" s="10"/>
      <c r="J920" s="10"/>
      <c r="K920" s="10"/>
      <c r="L920" s="10"/>
      <c r="M920" s="10"/>
      <c r="N920" s="10"/>
      <c r="O920" s="10"/>
      <c r="P920" s="10"/>
      <c r="Q920" s="10"/>
      <c r="R920" s="10"/>
      <c r="S920" s="10"/>
      <c r="T920" s="10"/>
      <c r="U920" s="10"/>
      <c r="V920" s="10"/>
      <c r="W920" s="10"/>
      <c r="X920" s="10"/>
      <c r="Y920" s="10"/>
      <c r="Z920" s="10"/>
      <c r="AA920" s="10"/>
    </row>
    <row r="921" spans="1:27" ht="12.75" customHeight="1" x14ac:dyDescent="0.15">
      <c r="A921" s="10"/>
      <c r="B921" s="10"/>
      <c r="C921" s="10"/>
      <c r="D921" s="10"/>
      <c r="E921" s="10"/>
      <c r="F921" s="10"/>
      <c r="G921" s="10"/>
      <c r="H921" s="10"/>
      <c r="I921" s="10"/>
      <c r="J921" s="10"/>
      <c r="K921" s="10"/>
      <c r="L921" s="10"/>
      <c r="M921" s="10"/>
      <c r="N921" s="10"/>
      <c r="O921" s="10"/>
      <c r="P921" s="10"/>
      <c r="Q921" s="10"/>
      <c r="R921" s="10"/>
      <c r="S921" s="10"/>
      <c r="T921" s="10"/>
      <c r="U921" s="10"/>
      <c r="V921" s="10"/>
      <c r="W921" s="10"/>
      <c r="X921" s="10"/>
      <c r="Y921" s="10"/>
      <c r="Z921" s="10"/>
      <c r="AA921" s="10"/>
    </row>
    <row r="922" spans="1:27" ht="12.75" customHeight="1" x14ac:dyDescent="0.15">
      <c r="A922" s="10"/>
      <c r="B922" s="10"/>
      <c r="C922" s="10"/>
      <c r="D922" s="10"/>
      <c r="E922" s="10"/>
      <c r="F922" s="10"/>
      <c r="G922" s="10"/>
      <c r="H922" s="10"/>
      <c r="I922" s="10"/>
      <c r="J922" s="10"/>
      <c r="K922" s="10"/>
      <c r="L922" s="10"/>
      <c r="M922" s="10"/>
      <c r="N922" s="10"/>
      <c r="O922" s="10"/>
      <c r="P922" s="10"/>
      <c r="Q922" s="10"/>
      <c r="R922" s="10"/>
      <c r="S922" s="10"/>
      <c r="T922" s="10"/>
      <c r="U922" s="10"/>
      <c r="V922" s="10"/>
      <c r="W922" s="10"/>
      <c r="X922" s="10"/>
      <c r="Y922" s="10"/>
      <c r="Z922" s="10"/>
      <c r="AA922" s="10"/>
    </row>
    <row r="923" spans="1:27" ht="12.75" customHeight="1" x14ac:dyDescent="0.15">
      <c r="A923" s="10"/>
      <c r="B923" s="10"/>
      <c r="C923" s="10"/>
      <c r="D923" s="10"/>
      <c r="E923" s="10"/>
      <c r="F923" s="10"/>
      <c r="G923" s="10"/>
      <c r="H923" s="10"/>
      <c r="I923" s="10"/>
      <c r="J923" s="10"/>
      <c r="K923" s="10"/>
      <c r="L923" s="10"/>
      <c r="M923" s="10"/>
      <c r="N923" s="10"/>
      <c r="O923" s="10"/>
      <c r="P923" s="10"/>
      <c r="Q923" s="10"/>
      <c r="R923" s="10"/>
      <c r="S923" s="10"/>
      <c r="T923" s="10"/>
      <c r="U923" s="10"/>
      <c r="V923" s="10"/>
      <c r="W923" s="10"/>
      <c r="X923" s="10"/>
      <c r="Y923" s="10"/>
      <c r="Z923" s="10"/>
      <c r="AA923" s="10"/>
    </row>
    <row r="924" spans="1:27" ht="12.75" customHeight="1" x14ac:dyDescent="0.15">
      <c r="A924" s="10"/>
      <c r="B924" s="10"/>
      <c r="C924" s="10"/>
      <c r="D924" s="10"/>
      <c r="E924" s="10"/>
      <c r="F924" s="10"/>
      <c r="G924" s="10"/>
      <c r="H924" s="10"/>
      <c r="I924" s="10"/>
      <c r="J924" s="10"/>
      <c r="K924" s="10"/>
      <c r="L924" s="10"/>
      <c r="M924" s="10"/>
      <c r="N924" s="10"/>
      <c r="O924" s="10"/>
      <c r="P924" s="10"/>
      <c r="Q924" s="10"/>
      <c r="R924" s="10"/>
      <c r="S924" s="10"/>
      <c r="T924" s="10"/>
      <c r="U924" s="10"/>
      <c r="V924" s="10"/>
      <c r="W924" s="10"/>
      <c r="X924" s="10"/>
      <c r="Y924" s="10"/>
      <c r="Z924" s="10"/>
      <c r="AA924" s="10"/>
    </row>
    <row r="925" spans="1:27" ht="12.75" customHeight="1" x14ac:dyDescent="0.15">
      <c r="A925" s="10"/>
      <c r="B925" s="10"/>
      <c r="C925" s="10"/>
      <c r="D925" s="10"/>
      <c r="E925" s="10"/>
      <c r="F925" s="10"/>
      <c r="G925" s="10"/>
      <c r="H925" s="10"/>
      <c r="I925" s="10"/>
      <c r="J925" s="10"/>
      <c r="K925" s="10"/>
      <c r="L925" s="10"/>
      <c r="M925" s="10"/>
      <c r="N925" s="10"/>
      <c r="O925" s="10"/>
      <c r="P925" s="10"/>
      <c r="Q925" s="10"/>
      <c r="R925" s="10"/>
      <c r="S925" s="10"/>
      <c r="T925" s="10"/>
      <c r="U925" s="10"/>
      <c r="V925" s="10"/>
      <c r="W925" s="10"/>
      <c r="X925" s="10"/>
      <c r="Y925" s="10"/>
      <c r="Z925" s="10"/>
      <c r="AA925" s="10"/>
    </row>
    <row r="926" spans="1:27" ht="12.75" customHeight="1" x14ac:dyDescent="0.15">
      <c r="A926" s="10"/>
      <c r="B926" s="10"/>
      <c r="C926" s="10"/>
      <c r="D926" s="10"/>
      <c r="E926" s="10"/>
      <c r="F926" s="10"/>
      <c r="G926" s="10"/>
      <c r="H926" s="10"/>
      <c r="I926" s="10"/>
      <c r="J926" s="10"/>
      <c r="K926" s="10"/>
      <c r="L926" s="10"/>
      <c r="M926" s="10"/>
      <c r="N926" s="10"/>
      <c r="O926" s="10"/>
      <c r="P926" s="10"/>
      <c r="Q926" s="10"/>
      <c r="R926" s="10"/>
      <c r="S926" s="10"/>
      <c r="T926" s="10"/>
      <c r="U926" s="10"/>
      <c r="V926" s="10"/>
      <c r="W926" s="10"/>
      <c r="X926" s="10"/>
      <c r="Y926" s="10"/>
      <c r="Z926" s="10"/>
      <c r="AA926" s="10"/>
    </row>
    <row r="927" spans="1:27" ht="12.75" customHeight="1" x14ac:dyDescent="0.15">
      <c r="A927" s="10"/>
      <c r="B927" s="10"/>
      <c r="C927" s="10"/>
      <c r="D927" s="10"/>
      <c r="E927" s="10"/>
      <c r="F927" s="10"/>
      <c r="G927" s="10"/>
      <c r="H927" s="10"/>
      <c r="I927" s="10"/>
      <c r="J927" s="10"/>
      <c r="K927" s="10"/>
      <c r="L927" s="10"/>
      <c r="M927" s="10"/>
      <c r="N927" s="10"/>
      <c r="O927" s="10"/>
      <c r="P927" s="10"/>
      <c r="Q927" s="10"/>
      <c r="R927" s="10"/>
      <c r="S927" s="10"/>
      <c r="T927" s="10"/>
      <c r="U927" s="10"/>
      <c r="V927" s="10"/>
      <c r="W927" s="10"/>
      <c r="X927" s="10"/>
      <c r="Y927" s="10"/>
      <c r="Z927" s="10"/>
      <c r="AA927" s="10"/>
    </row>
    <row r="928" spans="1:27" ht="12.75" customHeight="1" x14ac:dyDescent="0.15">
      <c r="A928" s="10"/>
      <c r="B928" s="10"/>
      <c r="C928" s="10"/>
      <c r="D928" s="10"/>
      <c r="E928" s="10"/>
      <c r="F928" s="10"/>
      <c r="G928" s="10"/>
      <c r="H928" s="10"/>
      <c r="I928" s="10"/>
      <c r="J928" s="10"/>
      <c r="K928" s="10"/>
      <c r="L928" s="10"/>
      <c r="M928" s="10"/>
      <c r="N928" s="10"/>
      <c r="O928" s="10"/>
      <c r="P928" s="10"/>
      <c r="Q928" s="10"/>
      <c r="R928" s="10"/>
      <c r="S928" s="10"/>
      <c r="T928" s="10"/>
      <c r="U928" s="10"/>
      <c r="V928" s="10"/>
      <c r="W928" s="10"/>
      <c r="X928" s="10"/>
      <c r="Y928" s="10"/>
      <c r="Z928" s="10"/>
      <c r="AA928" s="10"/>
    </row>
    <row r="929" spans="1:27" ht="12.75" customHeight="1" x14ac:dyDescent="0.15">
      <c r="A929" s="10"/>
      <c r="B929" s="10"/>
      <c r="C929" s="10"/>
      <c r="D929" s="10"/>
      <c r="E929" s="10"/>
      <c r="F929" s="10"/>
      <c r="G929" s="10"/>
      <c r="H929" s="10"/>
      <c r="I929" s="10"/>
      <c r="J929" s="10"/>
      <c r="K929" s="10"/>
      <c r="L929" s="10"/>
      <c r="M929" s="10"/>
      <c r="N929" s="10"/>
      <c r="O929" s="10"/>
      <c r="P929" s="10"/>
      <c r="Q929" s="10"/>
      <c r="R929" s="10"/>
      <c r="S929" s="10"/>
      <c r="T929" s="10"/>
      <c r="U929" s="10"/>
      <c r="V929" s="10"/>
      <c r="W929" s="10"/>
      <c r="X929" s="10"/>
      <c r="Y929" s="10"/>
      <c r="Z929" s="10"/>
      <c r="AA929" s="10"/>
    </row>
    <row r="930" spans="1:27" ht="12.75" customHeight="1" x14ac:dyDescent="0.15">
      <c r="A930" s="10"/>
      <c r="B930" s="10"/>
      <c r="C930" s="10"/>
      <c r="D930" s="10"/>
      <c r="E930" s="10"/>
      <c r="F930" s="10"/>
      <c r="G930" s="10"/>
      <c r="H930" s="10"/>
      <c r="I930" s="10"/>
      <c r="J930" s="10"/>
      <c r="K930" s="10"/>
      <c r="L930" s="10"/>
      <c r="M930" s="10"/>
      <c r="N930" s="10"/>
      <c r="O930" s="10"/>
      <c r="P930" s="10"/>
      <c r="Q930" s="10"/>
      <c r="R930" s="10"/>
      <c r="S930" s="10"/>
      <c r="T930" s="10"/>
      <c r="U930" s="10"/>
      <c r="V930" s="10"/>
      <c r="W930" s="10"/>
      <c r="X930" s="10"/>
      <c r="Y930" s="10"/>
      <c r="Z930" s="10"/>
      <c r="AA930" s="10"/>
    </row>
    <row r="931" spans="1:27" ht="12.75" customHeight="1" x14ac:dyDescent="0.15">
      <c r="A931" s="10"/>
      <c r="B931" s="10"/>
      <c r="C931" s="10"/>
      <c r="D931" s="10"/>
      <c r="E931" s="10"/>
      <c r="F931" s="10"/>
      <c r="G931" s="10"/>
      <c r="H931" s="10"/>
      <c r="I931" s="10"/>
      <c r="J931" s="10"/>
      <c r="K931" s="10"/>
      <c r="L931" s="10"/>
      <c r="M931" s="10"/>
      <c r="N931" s="10"/>
      <c r="O931" s="10"/>
      <c r="P931" s="10"/>
      <c r="Q931" s="10"/>
      <c r="R931" s="10"/>
      <c r="S931" s="10"/>
      <c r="T931" s="10"/>
      <c r="U931" s="10"/>
      <c r="V931" s="10"/>
      <c r="W931" s="10"/>
      <c r="X931" s="10"/>
      <c r="Y931" s="10"/>
      <c r="Z931" s="10"/>
      <c r="AA931" s="10"/>
    </row>
    <row r="932" spans="1:27" ht="12.75" customHeight="1" x14ac:dyDescent="0.15">
      <c r="A932" s="10"/>
      <c r="B932" s="10"/>
      <c r="C932" s="10"/>
      <c r="D932" s="10"/>
      <c r="E932" s="10"/>
      <c r="F932" s="10"/>
      <c r="G932" s="10"/>
      <c r="H932" s="10"/>
      <c r="I932" s="10"/>
      <c r="J932" s="10"/>
      <c r="K932" s="10"/>
      <c r="L932" s="10"/>
      <c r="M932" s="10"/>
      <c r="N932" s="10"/>
      <c r="O932" s="10"/>
      <c r="P932" s="10"/>
      <c r="Q932" s="10"/>
      <c r="R932" s="10"/>
      <c r="S932" s="10"/>
      <c r="T932" s="10"/>
      <c r="U932" s="10"/>
      <c r="V932" s="10"/>
      <c r="W932" s="10"/>
      <c r="X932" s="10"/>
      <c r="Y932" s="10"/>
      <c r="Z932" s="10"/>
      <c r="AA932" s="10"/>
    </row>
    <row r="933" spans="1:27" ht="12.75" customHeight="1" x14ac:dyDescent="0.15">
      <c r="A933" s="10"/>
      <c r="B933" s="10"/>
      <c r="C933" s="10"/>
      <c r="D933" s="10"/>
      <c r="E933" s="10"/>
      <c r="F933" s="10"/>
      <c r="G933" s="10"/>
      <c r="H933" s="10"/>
      <c r="I933" s="10"/>
      <c r="J933" s="10"/>
      <c r="K933" s="10"/>
      <c r="L933" s="10"/>
      <c r="M933" s="10"/>
      <c r="N933" s="10"/>
      <c r="O933" s="10"/>
      <c r="P933" s="10"/>
      <c r="Q933" s="10"/>
      <c r="R933" s="10"/>
      <c r="S933" s="10"/>
      <c r="T933" s="10"/>
      <c r="U933" s="10"/>
      <c r="V933" s="10"/>
      <c r="W933" s="10"/>
      <c r="X933" s="10"/>
      <c r="Y933" s="10"/>
      <c r="Z933" s="10"/>
      <c r="AA933" s="10"/>
    </row>
    <row r="934" spans="1:27" ht="12.75" customHeight="1" x14ac:dyDescent="0.15">
      <c r="A934" s="10"/>
      <c r="B934" s="10"/>
      <c r="C934" s="10"/>
      <c r="D934" s="10"/>
      <c r="E934" s="10"/>
      <c r="F934" s="10"/>
      <c r="G934" s="10"/>
      <c r="H934" s="10"/>
      <c r="I934" s="10"/>
      <c r="J934" s="10"/>
      <c r="K934" s="10"/>
      <c r="L934" s="10"/>
      <c r="M934" s="10"/>
      <c r="N934" s="10"/>
      <c r="O934" s="10"/>
      <c r="P934" s="10"/>
      <c r="Q934" s="10"/>
      <c r="R934" s="10"/>
      <c r="S934" s="10"/>
      <c r="T934" s="10"/>
      <c r="U934" s="10"/>
      <c r="V934" s="10"/>
      <c r="W934" s="10"/>
      <c r="X934" s="10"/>
      <c r="Y934" s="10"/>
      <c r="Z934" s="10"/>
      <c r="AA934" s="10"/>
    </row>
    <row r="935" spans="1:27" ht="12.75" customHeight="1" x14ac:dyDescent="0.15">
      <c r="A935" s="10"/>
      <c r="B935" s="10"/>
      <c r="C935" s="10"/>
      <c r="D935" s="10"/>
      <c r="E935" s="10"/>
      <c r="F935" s="10"/>
      <c r="G935" s="10"/>
      <c r="H935" s="10"/>
      <c r="I935" s="10"/>
      <c r="J935" s="10"/>
      <c r="K935" s="10"/>
      <c r="L935" s="10"/>
      <c r="M935" s="10"/>
      <c r="N935" s="10"/>
      <c r="O935" s="10"/>
      <c r="P935" s="10"/>
      <c r="Q935" s="10"/>
      <c r="R935" s="10"/>
      <c r="S935" s="10"/>
      <c r="T935" s="10"/>
      <c r="U935" s="10"/>
      <c r="V935" s="10"/>
      <c r="W935" s="10"/>
      <c r="X935" s="10"/>
      <c r="Y935" s="10"/>
      <c r="Z935" s="10"/>
      <c r="AA935" s="10"/>
    </row>
    <row r="936" spans="1:27" ht="12.75" customHeight="1" x14ac:dyDescent="0.15">
      <c r="A936" s="10"/>
      <c r="B936" s="10"/>
      <c r="C936" s="10"/>
      <c r="D936" s="10"/>
      <c r="E936" s="10"/>
      <c r="F936" s="10"/>
      <c r="G936" s="10"/>
      <c r="H936" s="10"/>
      <c r="I936" s="10"/>
      <c r="J936" s="10"/>
      <c r="K936" s="10"/>
      <c r="L936" s="10"/>
      <c r="M936" s="10"/>
      <c r="N936" s="10"/>
      <c r="O936" s="10"/>
      <c r="P936" s="10"/>
      <c r="Q936" s="10"/>
      <c r="R936" s="10"/>
      <c r="S936" s="10"/>
      <c r="T936" s="10"/>
      <c r="U936" s="10"/>
      <c r="V936" s="10"/>
      <c r="W936" s="10"/>
      <c r="X936" s="10"/>
      <c r="Y936" s="10"/>
      <c r="Z936" s="10"/>
      <c r="AA936" s="10"/>
    </row>
    <row r="937" spans="1:27" ht="12.75" customHeight="1" x14ac:dyDescent="0.15">
      <c r="A937" s="10"/>
      <c r="B937" s="10"/>
      <c r="C937" s="10"/>
      <c r="D937" s="10"/>
      <c r="E937" s="10"/>
      <c r="F937" s="10"/>
      <c r="G937" s="10"/>
      <c r="H937" s="10"/>
      <c r="I937" s="10"/>
      <c r="J937" s="10"/>
      <c r="K937" s="10"/>
      <c r="L937" s="10"/>
      <c r="M937" s="10"/>
      <c r="N937" s="10"/>
      <c r="O937" s="10"/>
      <c r="P937" s="10"/>
      <c r="Q937" s="10"/>
      <c r="R937" s="10"/>
      <c r="S937" s="10"/>
      <c r="T937" s="10"/>
      <c r="U937" s="10"/>
      <c r="V937" s="10"/>
      <c r="W937" s="10"/>
      <c r="X937" s="10"/>
      <c r="Y937" s="10"/>
      <c r="Z937" s="10"/>
      <c r="AA937" s="10"/>
    </row>
    <row r="938" spans="1:27" ht="12.75" customHeight="1" x14ac:dyDescent="0.15">
      <c r="A938" s="10"/>
      <c r="B938" s="10"/>
      <c r="C938" s="10"/>
      <c r="D938" s="10"/>
      <c r="E938" s="10"/>
      <c r="F938" s="10"/>
      <c r="G938" s="10"/>
      <c r="H938" s="10"/>
      <c r="I938" s="10"/>
      <c r="J938" s="10"/>
      <c r="K938" s="10"/>
      <c r="L938" s="10"/>
      <c r="M938" s="10"/>
      <c r="N938" s="10"/>
      <c r="O938" s="10"/>
      <c r="P938" s="10"/>
      <c r="Q938" s="10"/>
      <c r="R938" s="10"/>
      <c r="S938" s="10"/>
      <c r="T938" s="10"/>
      <c r="U938" s="10"/>
      <c r="V938" s="10"/>
      <c r="W938" s="10"/>
      <c r="X938" s="10"/>
      <c r="Y938" s="10"/>
      <c r="Z938" s="10"/>
      <c r="AA938" s="10"/>
    </row>
    <row r="939" spans="1:27" ht="12.75" customHeight="1" x14ac:dyDescent="0.15">
      <c r="A939" s="10"/>
      <c r="B939" s="10"/>
      <c r="C939" s="10"/>
      <c r="D939" s="10"/>
      <c r="E939" s="10"/>
      <c r="F939" s="10"/>
      <c r="G939" s="10"/>
      <c r="H939" s="10"/>
      <c r="I939" s="10"/>
      <c r="J939" s="10"/>
      <c r="K939" s="10"/>
      <c r="L939" s="10"/>
      <c r="M939" s="10"/>
      <c r="N939" s="10"/>
      <c r="O939" s="10"/>
      <c r="P939" s="10"/>
      <c r="Q939" s="10"/>
      <c r="R939" s="10"/>
      <c r="S939" s="10"/>
      <c r="T939" s="10"/>
      <c r="U939" s="10"/>
      <c r="V939" s="10"/>
      <c r="W939" s="10"/>
      <c r="X939" s="10"/>
      <c r="Y939" s="10"/>
      <c r="Z939" s="10"/>
      <c r="AA939" s="10"/>
    </row>
    <row r="940" spans="1:27" ht="12.75" customHeight="1" x14ac:dyDescent="0.15">
      <c r="A940" s="10"/>
      <c r="B940" s="10"/>
      <c r="C940" s="10"/>
      <c r="D940" s="10"/>
      <c r="E940" s="10"/>
      <c r="F940" s="10"/>
      <c r="G940" s="10"/>
      <c r="H940" s="10"/>
      <c r="I940" s="10"/>
      <c r="J940" s="10"/>
      <c r="K940" s="10"/>
      <c r="L940" s="10"/>
      <c r="M940" s="10"/>
      <c r="N940" s="10"/>
      <c r="O940" s="10"/>
      <c r="P940" s="10"/>
      <c r="Q940" s="10"/>
      <c r="R940" s="10"/>
      <c r="S940" s="10"/>
      <c r="T940" s="10"/>
      <c r="U940" s="10"/>
      <c r="V940" s="10"/>
      <c r="W940" s="10"/>
      <c r="X940" s="10"/>
      <c r="Y940" s="10"/>
      <c r="Z940" s="10"/>
      <c r="AA940" s="10"/>
    </row>
    <row r="941" spans="1:27" ht="12.75" customHeight="1" x14ac:dyDescent="0.15">
      <c r="A941" s="10"/>
      <c r="B941" s="10"/>
      <c r="C941" s="10"/>
      <c r="D941" s="10"/>
      <c r="E941" s="10"/>
      <c r="F941" s="10"/>
      <c r="G941" s="10"/>
      <c r="H941" s="10"/>
      <c r="I941" s="10"/>
      <c r="J941" s="10"/>
      <c r="K941" s="10"/>
      <c r="L941" s="10"/>
      <c r="M941" s="10"/>
      <c r="N941" s="10"/>
      <c r="O941" s="10"/>
      <c r="P941" s="10"/>
      <c r="Q941" s="10"/>
      <c r="R941" s="10"/>
      <c r="S941" s="10"/>
      <c r="T941" s="10"/>
      <c r="U941" s="10"/>
      <c r="V941" s="10"/>
      <c r="W941" s="10"/>
      <c r="X941" s="10"/>
      <c r="Y941" s="10"/>
      <c r="Z941" s="10"/>
      <c r="AA941" s="10"/>
    </row>
    <row r="942" spans="1:27" ht="12.75" customHeight="1" x14ac:dyDescent="0.15">
      <c r="A942" s="10"/>
      <c r="B942" s="10"/>
      <c r="C942" s="10"/>
      <c r="D942" s="10"/>
      <c r="E942" s="10"/>
      <c r="F942" s="10"/>
      <c r="G942" s="10"/>
      <c r="H942" s="10"/>
      <c r="I942" s="10"/>
      <c r="J942" s="10"/>
      <c r="K942" s="10"/>
      <c r="L942" s="10"/>
      <c r="M942" s="10"/>
      <c r="N942" s="10"/>
      <c r="O942" s="10"/>
      <c r="P942" s="10"/>
      <c r="Q942" s="10"/>
      <c r="R942" s="10"/>
      <c r="S942" s="10"/>
      <c r="T942" s="10"/>
      <c r="U942" s="10"/>
      <c r="V942" s="10"/>
      <c r="W942" s="10"/>
      <c r="X942" s="10"/>
      <c r="Y942" s="10"/>
      <c r="Z942" s="10"/>
      <c r="AA942" s="10"/>
    </row>
    <row r="943" spans="1:27" ht="12.75" customHeight="1" x14ac:dyDescent="0.15">
      <c r="A943" s="10"/>
      <c r="B943" s="10"/>
      <c r="C943" s="10"/>
      <c r="D943" s="10"/>
      <c r="E943" s="10"/>
      <c r="F943" s="10"/>
      <c r="G943" s="10"/>
      <c r="H943" s="10"/>
      <c r="I943" s="10"/>
      <c r="J943" s="10"/>
      <c r="K943" s="10"/>
      <c r="L943" s="10"/>
      <c r="M943" s="10"/>
      <c r="N943" s="10"/>
      <c r="O943" s="10"/>
      <c r="P943" s="10"/>
      <c r="Q943" s="10"/>
      <c r="R943" s="10"/>
      <c r="S943" s="10"/>
      <c r="T943" s="10"/>
      <c r="U943" s="10"/>
      <c r="V943" s="10"/>
      <c r="W943" s="10"/>
      <c r="X943" s="10"/>
      <c r="Y943" s="10"/>
      <c r="Z943" s="10"/>
      <c r="AA943" s="10"/>
    </row>
    <row r="944" spans="1:27" ht="12.75" customHeight="1" x14ac:dyDescent="0.15">
      <c r="A944" s="10"/>
      <c r="B944" s="10"/>
      <c r="C944" s="10"/>
      <c r="D944" s="10"/>
      <c r="E944" s="10"/>
      <c r="F944" s="10"/>
      <c r="G944" s="10"/>
      <c r="H944" s="10"/>
      <c r="I944" s="10"/>
      <c r="J944" s="10"/>
      <c r="K944" s="10"/>
      <c r="L944" s="10"/>
      <c r="M944" s="10"/>
      <c r="N944" s="10"/>
      <c r="O944" s="10"/>
      <c r="P944" s="10"/>
      <c r="Q944" s="10"/>
      <c r="R944" s="10"/>
      <c r="S944" s="10"/>
      <c r="T944" s="10"/>
      <c r="U944" s="10"/>
      <c r="V944" s="10"/>
      <c r="W944" s="10"/>
      <c r="X944" s="10"/>
      <c r="Y944" s="10"/>
      <c r="Z944" s="10"/>
      <c r="AA944" s="10"/>
    </row>
    <row r="945" spans="1:27" ht="12.75" customHeight="1" x14ac:dyDescent="0.15">
      <c r="A945" s="10"/>
      <c r="B945" s="10"/>
      <c r="C945" s="10"/>
      <c r="D945" s="10"/>
      <c r="E945" s="10"/>
      <c r="F945" s="10"/>
      <c r="G945" s="10"/>
      <c r="H945" s="10"/>
      <c r="I945" s="10"/>
      <c r="J945" s="10"/>
      <c r="K945" s="10"/>
      <c r="L945" s="10"/>
      <c r="M945" s="10"/>
      <c r="N945" s="10"/>
      <c r="O945" s="10"/>
      <c r="P945" s="10"/>
      <c r="Q945" s="10"/>
      <c r="R945" s="10"/>
      <c r="S945" s="10"/>
      <c r="T945" s="10"/>
      <c r="U945" s="10"/>
      <c r="V945" s="10"/>
      <c r="W945" s="10"/>
      <c r="X945" s="10"/>
      <c r="Y945" s="10"/>
      <c r="Z945" s="10"/>
      <c r="AA945" s="10"/>
    </row>
    <row r="946" spans="1:27" ht="12.75" customHeight="1" x14ac:dyDescent="0.15">
      <c r="A946" s="10"/>
      <c r="B946" s="10"/>
      <c r="C946" s="10"/>
      <c r="D946" s="10"/>
      <c r="E946" s="10"/>
      <c r="F946" s="10"/>
      <c r="G946" s="10"/>
      <c r="H946" s="10"/>
      <c r="I946" s="10"/>
      <c r="J946" s="10"/>
      <c r="K946" s="10"/>
      <c r="L946" s="10"/>
      <c r="M946" s="10"/>
      <c r="N946" s="10"/>
      <c r="O946" s="10"/>
      <c r="P946" s="10"/>
      <c r="Q946" s="10"/>
      <c r="R946" s="10"/>
      <c r="S946" s="10"/>
      <c r="T946" s="10"/>
      <c r="U946" s="10"/>
      <c r="V946" s="10"/>
      <c r="W946" s="10"/>
      <c r="X946" s="10"/>
      <c r="Y946" s="10"/>
      <c r="Z946" s="10"/>
      <c r="AA946" s="10"/>
    </row>
    <row r="947" spans="1:27" ht="12.75" customHeight="1" x14ac:dyDescent="0.15">
      <c r="A947" s="10"/>
      <c r="B947" s="10"/>
      <c r="C947" s="10"/>
      <c r="D947" s="10"/>
      <c r="E947" s="10"/>
      <c r="F947" s="10"/>
      <c r="G947" s="10"/>
      <c r="H947" s="10"/>
      <c r="I947" s="10"/>
      <c r="J947" s="10"/>
      <c r="K947" s="10"/>
      <c r="L947" s="10"/>
      <c r="M947" s="10"/>
      <c r="N947" s="10"/>
      <c r="O947" s="10"/>
      <c r="P947" s="10"/>
      <c r="Q947" s="10"/>
      <c r="R947" s="10"/>
      <c r="S947" s="10"/>
      <c r="T947" s="10"/>
      <c r="U947" s="10"/>
      <c r="V947" s="10"/>
      <c r="W947" s="10"/>
      <c r="X947" s="10"/>
      <c r="Y947" s="10"/>
      <c r="Z947" s="10"/>
      <c r="AA947" s="10"/>
    </row>
    <row r="948" spans="1:27" ht="12.75" customHeight="1" x14ac:dyDescent="0.15">
      <c r="A948" s="10"/>
      <c r="B948" s="10"/>
      <c r="C948" s="10"/>
      <c r="D948" s="10"/>
      <c r="E948" s="10"/>
      <c r="F948" s="10"/>
      <c r="G948" s="10"/>
      <c r="H948" s="10"/>
      <c r="I948" s="10"/>
      <c r="J948" s="10"/>
      <c r="K948" s="10"/>
      <c r="L948" s="10"/>
      <c r="M948" s="10"/>
      <c r="N948" s="10"/>
      <c r="O948" s="10"/>
      <c r="P948" s="10"/>
      <c r="Q948" s="10"/>
      <c r="R948" s="10"/>
      <c r="S948" s="10"/>
      <c r="T948" s="10"/>
      <c r="U948" s="10"/>
      <c r="V948" s="10"/>
      <c r="W948" s="10"/>
      <c r="X948" s="10"/>
      <c r="Y948" s="10"/>
      <c r="Z948" s="10"/>
      <c r="AA948" s="10"/>
    </row>
    <row r="949" spans="1:27" ht="12.75" customHeight="1" x14ac:dyDescent="0.15">
      <c r="A949" s="10"/>
      <c r="B949" s="10"/>
      <c r="C949" s="10"/>
      <c r="D949" s="10"/>
      <c r="E949" s="10"/>
      <c r="F949" s="10"/>
      <c r="G949" s="10"/>
      <c r="H949" s="10"/>
      <c r="I949" s="10"/>
      <c r="J949" s="10"/>
      <c r="K949" s="10"/>
      <c r="L949" s="10"/>
      <c r="M949" s="10"/>
      <c r="N949" s="10"/>
      <c r="O949" s="10"/>
      <c r="P949" s="10"/>
      <c r="Q949" s="10"/>
      <c r="R949" s="10"/>
      <c r="S949" s="10"/>
      <c r="T949" s="10"/>
      <c r="U949" s="10"/>
      <c r="V949" s="10"/>
      <c r="W949" s="10"/>
      <c r="X949" s="10"/>
      <c r="Y949" s="10"/>
      <c r="Z949" s="10"/>
      <c r="AA949" s="10"/>
    </row>
    <row r="950" spans="1:27" ht="12.75" customHeight="1" x14ac:dyDescent="0.15">
      <c r="A950" s="10"/>
      <c r="B950" s="10"/>
      <c r="C950" s="10"/>
      <c r="D950" s="10"/>
      <c r="E950" s="10"/>
      <c r="F950" s="10"/>
      <c r="G950" s="10"/>
      <c r="H950" s="10"/>
      <c r="I950" s="10"/>
      <c r="J950" s="10"/>
      <c r="K950" s="10"/>
      <c r="L950" s="10"/>
      <c r="M950" s="10"/>
      <c r="N950" s="10"/>
      <c r="O950" s="10"/>
      <c r="P950" s="10"/>
      <c r="Q950" s="10"/>
      <c r="R950" s="10"/>
      <c r="S950" s="10"/>
      <c r="T950" s="10"/>
      <c r="U950" s="10"/>
      <c r="V950" s="10"/>
      <c r="W950" s="10"/>
      <c r="X950" s="10"/>
      <c r="Y950" s="10"/>
      <c r="Z950" s="10"/>
      <c r="AA950" s="10"/>
    </row>
    <row r="951" spans="1:27" ht="12.75" customHeight="1" x14ac:dyDescent="0.15">
      <c r="A951" s="10"/>
      <c r="B951" s="10"/>
      <c r="C951" s="10"/>
      <c r="D951" s="10"/>
      <c r="E951" s="10"/>
      <c r="F951" s="10"/>
      <c r="G951" s="10"/>
      <c r="H951" s="10"/>
      <c r="I951" s="10"/>
      <c r="J951" s="10"/>
      <c r="K951" s="10"/>
      <c r="L951" s="10"/>
      <c r="M951" s="10"/>
      <c r="N951" s="10"/>
      <c r="O951" s="10"/>
      <c r="P951" s="10"/>
      <c r="Q951" s="10"/>
      <c r="R951" s="10"/>
      <c r="S951" s="10"/>
      <c r="T951" s="10"/>
      <c r="U951" s="10"/>
      <c r="V951" s="10"/>
      <c r="W951" s="10"/>
      <c r="X951" s="10"/>
      <c r="Y951" s="10"/>
      <c r="Z951" s="10"/>
      <c r="AA951" s="10"/>
    </row>
    <row r="952" spans="1:27" ht="12.75" customHeight="1" x14ac:dyDescent="0.15">
      <c r="A952" s="10"/>
      <c r="B952" s="10"/>
      <c r="C952" s="10"/>
      <c r="D952" s="10"/>
      <c r="E952" s="10"/>
      <c r="F952" s="10"/>
      <c r="G952" s="10"/>
      <c r="H952" s="10"/>
      <c r="I952" s="10"/>
      <c r="J952" s="10"/>
      <c r="K952" s="10"/>
      <c r="L952" s="10"/>
      <c r="M952" s="10"/>
      <c r="N952" s="10"/>
      <c r="O952" s="10"/>
      <c r="P952" s="10"/>
      <c r="Q952" s="10"/>
      <c r="R952" s="10"/>
      <c r="S952" s="10"/>
      <c r="T952" s="10"/>
      <c r="U952" s="10"/>
      <c r="V952" s="10"/>
      <c r="W952" s="10"/>
      <c r="X952" s="10"/>
      <c r="Y952" s="10"/>
      <c r="Z952" s="10"/>
      <c r="AA952" s="10"/>
    </row>
    <row r="953" spans="1:27" ht="12.75" customHeight="1" x14ac:dyDescent="0.15">
      <c r="A953" s="10"/>
      <c r="B953" s="10"/>
      <c r="C953" s="10"/>
      <c r="D953" s="10"/>
      <c r="E953" s="10"/>
      <c r="F953" s="10"/>
      <c r="G953" s="10"/>
      <c r="H953" s="10"/>
      <c r="I953" s="10"/>
      <c r="J953" s="10"/>
      <c r="K953" s="10"/>
      <c r="L953" s="10"/>
      <c r="M953" s="10"/>
      <c r="N953" s="10"/>
      <c r="O953" s="10"/>
      <c r="P953" s="10"/>
      <c r="Q953" s="10"/>
      <c r="R953" s="10"/>
      <c r="S953" s="10"/>
      <c r="T953" s="10"/>
      <c r="U953" s="10"/>
      <c r="V953" s="10"/>
      <c r="W953" s="10"/>
      <c r="X953" s="10"/>
      <c r="Y953" s="10"/>
      <c r="Z953" s="10"/>
      <c r="AA953" s="10"/>
    </row>
    <row r="954" spans="1:27" ht="12.75" customHeight="1" x14ac:dyDescent="0.15">
      <c r="A954" s="10"/>
      <c r="B954" s="10"/>
      <c r="C954" s="10"/>
      <c r="D954" s="10"/>
      <c r="E954" s="10"/>
      <c r="F954" s="10"/>
      <c r="G954" s="10"/>
      <c r="H954" s="10"/>
      <c r="I954" s="10"/>
      <c r="J954" s="10"/>
      <c r="K954" s="10"/>
      <c r="L954" s="10"/>
      <c r="M954" s="10"/>
      <c r="N954" s="10"/>
      <c r="O954" s="10"/>
      <c r="P954" s="10"/>
      <c r="Q954" s="10"/>
      <c r="R954" s="10"/>
      <c r="S954" s="10"/>
      <c r="T954" s="10"/>
      <c r="U954" s="10"/>
      <c r="V954" s="10"/>
      <c r="W954" s="10"/>
      <c r="X954" s="10"/>
      <c r="Y954" s="10"/>
      <c r="Z954" s="10"/>
      <c r="AA954" s="10"/>
    </row>
    <row r="955" spans="1:27" ht="12.75" customHeight="1" x14ac:dyDescent="0.15">
      <c r="A955" s="10"/>
      <c r="B955" s="10"/>
      <c r="C955" s="10"/>
      <c r="D955" s="10"/>
      <c r="E955" s="10"/>
      <c r="F955" s="10"/>
      <c r="G955" s="10"/>
      <c r="H955" s="10"/>
      <c r="I955" s="10"/>
      <c r="J955" s="10"/>
      <c r="K955" s="10"/>
      <c r="L955" s="10"/>
      <c r="M955" s="10"/>
      <c r="N955" s="10"/>
      <c r="O955" s="10"/>
      <c r="P955" s="10"/>
      <c r="Q955" s="10"/>
      <c r="R955" s="10"/>
      <c r="S955" s="10"/>
      <c r="T955" s="10"/>
      <c r="U955" s="10"/>
      <c r="V955" s="10"/>
      <c r="W955" s="10"/>
      <c r="X955" s="10"/>
      <c r="Y955" s="10"/>
      <c r="Z955" s="10"/>
      <c r="AA955" s="10"/>
    </row>
    <row r="956" spans="1:27" ht="12.75" customHeight="1" x14ac:dyDescent="0.15">
      <c r="A956" s="10"/>
      <c r="B956" s="10"/>
      <c r="C956" s="10"/>
      <c r="D956" s="10"/>
      <c r="E956" s="10"/>
      <c r="F956" s="10"/>
      <c r="G956" s="10"/>
      <c r="H956" s="10"/>
      <c r="I956" s="10"/>
      <c r="J956" s="10"/>
      <c r="K956" s="10"/>
      <c r="L956" s="10"/>
      <c r="M956" s="10"/>
      <c r="N956" s="10"/>
      <c r="O956" s="10"/>
      <c r="P956" s="10"/>
      <c r="Q956" s="10"/>
      <c r="R956" s="10"/>
      <c r="S956" s="10"/>
      <c r="T956" s="10"/>
      <c r="U956" s="10"/>
      <c r="V956" s="10"/>
      <c r="W956" s="10"/>
      <c r="X956" s="10"/>
      <c r="Y956" s="10"/>
      <c r="Z956" s="10"/>
      <c r="AA956" s="10"/>
    </row>
    <row r="957" spans="1:27" ht="12.75" customHeight="1" x14ac:dyDescent="0.15">
      <c r="A957" s="10"/>
      <c r="B957" s="10"/>
      <c r="C957" s="10"/>
      <c r="D957" s="10"/>
      <c r="E957" s="10"/>
      <c r="F957" s="10"/>
      <c r="G957" s="10"/>
      <c r="H957" s="10"/>
      <c r="I957" s="10"/>
      <c r="J957" s="10"/>
      <c r="K957" s="10"/>
      <c r="L957" s="10"/>
      <c r="M957" s="10"/>
      <c r="N957" s="10"/>
      <c r="O957" s="10"/>
      <c r="P957" s="10"/>
      <c r="Q957" s="10"/>
      <c r="R957" s="10"/>
      <c r="S957" s="10"/>
      <c r="T957" s="10"/>
      <c r="U957" s="10"/>
      <c r="V957" s="10"/>
      <c r="W957" s="10"/>
      <c r="X957" s="10"/>
      <c r="Y957" s="10"/>
      <c r="Z957" s="10"/>
      <c r="AA957" s="10"/>
    </row>
    <row r="958" spans="1:27" ht="12.75" customHeight="1" x14ac:dyDescent="0.15">
      <c r="A958" s="10"/>
      <c r="B958" s="10"/>
      <c r="C958" s="10"/>
      <c r="D958" s="10"/>
      <c r="E958" s="10"/>
      <c r="F958" s="10"/>
      <c r="G958" s="10"/>
      <c r="H958" s="10"/>
      <c r="I958" s="10"/>
      <c r="J958" s="10"/>
      <c r="K958" s="10"/>
      <c r="L958" s="10"/>
      <c r="M958" s="10"/>
      <c r="N958" s="10"/>
      <c r="O958" s="10"/>
      <c r="P958" s="10"/>
      <c r="Q958" s="10"/>
      <c r="R958" s="10"/>
      <c r="S958" s="10"/>
      <c r="T958" s="10"/>
      <c r="U958" s="10"/>
      <c r="V958" s="10"/>
      <c r="W958" s="10"/>
      <c r="X958" s="10"/>
      <c r="Y958" s="10"/>
      <c r="Z958" s="10"/>
      <c r="AA958" s="10"/>
    </row>
    <row r="959" spans="1:27" ht="12.75" customHeight="1" x14ac:dyDescent="0.15">
      <c r="A959" s="10"/>
      <c r="B959" s="10"/>
      <c r="C959" s="10"/>
      <c r="D959" s="10"/>
      <c r="E959" s="10"/>
      <c r="F959" s="10"/>
      <c r="G959" s="10"/>
      <c r="H959" s="10"/>
      <c r="I959" s="10"/>
      <c r="J959" s="10"/>
      <c r="K959" s="10"/>
      <c r="L959" s="10"/>
      <c r="M959" s="10"/>
      <c r="N959" s="10"/>
      <c r="O959" s="10"/>
      <c r="P959" s="10"/>
      <c r="Q959" s="10"/>
      <c r="R959" s="10"/>
      <c r="S959" s="10"/>
      <c r="T959" s="10"/>
      <c r="U959" s="10"/>
      <c r="V959" s="10"/>
      <c r="W959" s="10"/>
      <c r="X959" s="10"/>
      <c r="Y959" s="10"/>
      <c r="Z959" s="10"/>
      <c r="AA959" s="10"/>
    </row>
    <row r="960" spans="1:27" ht="12.75" customHeight="1" x14ac:dyDescent="0.15">
      <c r="A960" s="10"/>
      <c r="B960" s="10"/>
      <c r="C960" s="10"/>
      <c r="D960" s="10"/>
      <c r="E960" s="10"/>
      <c r="F960" s="10"/>
      <c r="G960" s="10"/>
      <c r="H960" s="10"/>
      <c r="I960" s="10"/>
      <c r="J960" s="10"/>
      <c r="K960" s="10"/>
      <c r="L960" s="10"/>
      <c r="M960" s="10"/>
      <c r="N960" s="10"/>
      <c r="O960" s="10"/>
      <c r="P960" s="10"/>
      <c r="Q960" s="10"/>
      <c r="R960" s="10"/>
      <c r="S960" s="10"/>
      <c r="T960" s="10"/>
      <c r="U960" s="10"/>
      <c r="V960" s="10"/>
      <c r="W960" s="10"/>
      <c r="X960" s="10"/>
      <c r="Y960" s="10"/>
      <c r="Z960" s="10"/>
      <c r="AA960" s="10"/>
    </row>
    <row r="961" spans="1:27" ht="12.75" customHeight="1" x14ac:dyDescent="0.15">
      <c r="A961" s="10"/>
      <c r="B961" s="10"/>
      <c r="C961" s="10"/>
      <c r="D961" s="10"/>
      <c r="E961" s="10"/>
      <c r="F961" s="10"/>
      <c r="G961" s="10"/>
      <c r="H961" s="10"/>
      <c r="I961" s="10"/>
      <c r="J961" s="10"/>
      <c r="K961" s="10"/>
      <c r="L961" s="10"/>
      <c r="M961" s="10"/>
      <c r="N961" s="10"/>
      <c r="O961" s="10"/>
      <c r="P961" s="10"/>
      <c r="Q961" s="10"/>
      <c r="R961" s="10"/>
      <c r="S961" s="10"/>
      <c r="T961" s="10"/>
      <c r="U961" s="10"/>
      <c r="V961" s="10"/>
      <c r="W961" s="10"/>
      <c r="X961" s="10"/>
      <c r="Y961" s="10"/>
      <c r="Z961" s="10"/>
      <c r="AA961" s="10"/>
    </row>
    <row r="962" spans="1:27" ht="12.75" customHeight="1" x14ac:dyDescent="0.15">
      <c r="A962" s="10"/>
      <c r="B962" s="10"/>
      <c r="C962" s="10"/>
      <c r="D962" s="10"/>
      <c r="E962" s="10"/>
      <c r="F962" s="10"/>
      <c r="G962" s="10"/>
      <c r="H962" s="10"/>
      <c r="I962" s="10"/>
      <c r="J962" s="10"/>
      <c r="K962" s="10"/>
      <c r="L962" s="10"/>
      <c r="M962" s="10"/>
      <c r="N962" s="10"/>
      <c r="O962" s="10"/>
      <c r="P962" s="10"/>
      <c r="Q962" s="10"/>
      <c r="R962" s="10"/>
      <c r="S962" s="10"/>
      <c r="T962" s="10"/>
      <c r="U962" s="10"/>
      <c r="V962" s="10"/>
      <c r="W962" s="10"/>
      <c r="X962" s="10"/>
      <c r="Y962" s="10"/>
      <c r="Z962" s="10"/>
      <c r="AA962" s="10"/>
    </row>
    <row r="963" spans="1:27" ht="12.75" customHeight="1" x14ac:dyDescent="0.15">
      <c r="A963" s="10"/>
      <c r="B963" s="10"/>
      <c r="C963" s="10"/>
      <c r="D963" s="10"/>
      <c r="E963" s="10"/>
      <c r="F963" s="10"/>
      <c r="G963" s="10"/>
      <c r="H963" s="10"/>
      <c r="I963" s="10"/>
      <c r="J963" s="10"/>
      <c r="K963" s="10"/>
      <c r="L963" s="10"/>
      <c r="M963" s="10"/>
      <c r="N963" s="10"/>
      <c r="O963" s="10"/>
      <c r="P963" s="10"/>
      <c r="Q963" s="10"/>
      <c r="R963" s="10"/>
      <c r="S963" s="10"/>
      <c r="T963" s="10"/>
      <c r="U963" s="10"/>
      <c r="V963" s="10"/>
      <c r="W963" s="10"/>
      <c r="X963" s="10"/>
      <c r="Y963" s="10"/>
      <c r="Z963" s="10"/>
      <c r="AA963" s="10"/>
    </row>
    <row r="964" spans="1:27" ht="12.75" customHeight="1" x14ac:dyDescent="0.15">
      <c r="A964" s="10"/>
      <c r="B964" s="10"/>
      <c r="C964" s="10"/>
      <c r="D964" s="10"/>
      <c r="E964" s="10"/>
      <c r="F964" s="10"/>
      <c r="G964" s="10"/>
      <c r="H964" s="10"/>
      <c r="I964" s="10"/>
      <c r="J964" s="10"/>
      <c r="K964" s="10"/>
      <c r="L964" s="10"/>
      <c r="M964" s="10"/>
      <c r="N964" s="10"/>
      <c r="O964" s="10"/>
      <c r="P964" s="10"/>
      <c r="Q964" s="10"/>
      <c r="R964" s="10"/>
      <c r="S964" s="10"/>
      <c r="T964" s="10"/>
      <c r="U964" s="10"/>
      <c r="V964" s="10"/>
      <c r="W964" s="10"/>
      <c r="X964" s="10"/>
      <c r="Y964" s="10"/>
      <c r="Z964" s="10"/>
      <c r="AA964" s="10"/>
    </row>
    <row r="965" spans="1:27" ht="12.75" customHeight="1" x14ac:dyDescent="0.15">
      <c r="A965" s="10"/>
      <c r="B965" s="10"/>
      <c r="C965" s="10"/>
      <c r="D965" s="10"/>
      <c r="E965" s="10"/>
      <c r="F965" s="10"/>
      <c r="G965" s="10"/>
      <c r="H965" s="10"/>
      <c r="I965" s="10"/>
      <c r="J965" s="10"/>
      <c r="K965" s="10"/>
      <c r="L965" s="10"/>
      <c r="M965" s="10"/>
      <c r="N965" s="10"/>
      <c r="O965" s="10"/>
      <c r="P965" s="10"/>
      <c r="Q965" s="10"/>
      <c r="R965" s="10"/>
      <c r="S965" s="10"/>
      <c r="T965" s="10"/>
      <c r="U965" s="10"/>
      <c r="V965" s="10"/>
      <c r="W965" s="10"/>
      <c r="X965" s="10"/>
      <c r="Y965" s="10"/>
      <c r="Z965" s="10"/>
      <c r="AA965" s="10"/>
    </row>
    <row r="966" spans="1:27" ht="12.75" customHeight="1" x14ac:dyDescent="0.15">
      <c r="A966" s="10"/>
      <c r="B966" s="10"/>
      <c r="C966" s="10"/>
      <c r="D966" s="10"/>
      <c r="E966" s="10"/>
      <c r="F966" s="10"/>
      <c r="G966" s="10"/>
      <c r="H966" s="10"/>
      <c r="I966" s="10"/>
      <c r="J966" s="10"/>
      <c r="K966" s="10"/>
      <c r="L966" s="10"/>
      <c r="M966" s="10"/>
      <c r="N966" s="10"/>
      <c r="O966" s="10"/>
      <c r="P966" s="10"/>
      <c r="Q966" s="10"/>
      <c r="R966" s="10"/>
      <c r="S966" s="10"/>
      <c r="T966" s="10"/>
      <c r="U966" s="10"/>
      <c r="V966" s="10"/>
      <c r="W966" s="10"/>
      <c r="X966" s="10"/>
      <c r="Y966" s="10"/>
      <c r="Z966" s="10"/>
      <c r="AA966" s="10"/>
    </row>
    <row r="967" spans="1:27" ht="12.75" customHeight="1" x14ac:dyDescent="0.15">
      <c r="A967" s="10"/>
      <c r="B967" s="10"/>
      <c r="C967" s="10"/>
      <c r="D967" s="10"/>
      <c r="E967" s="10"/>
      <c r="F967" s="10"/>
      <c r="G967" s="10"/>
      <c r="H967" s="10"/>
      <c r="I967" s="10"/>
      <c r="J967" s="10"/>
      <c r="K967" s="10"/>
      <c r="L967" s="10"/>
      <c r="M967" s="10"/>
      <c r="N967" s="10"/>
      <c r="O967" s="10"/>
      <c r="P967" s="10"/>
      <c r="Q967" s="10"/>
      <c r="R967" s="10"/>
      <c r="S967" s="10"/>
      <c r="T967" s="10"/>
      <c r="U967" s="10"/>
      <c r="V967" s="10"/>
      <c r="W967" s="10"/>
      <c r="X967" s="10"/>
      <c r="Y967" s="10"/>
      <c r="Z967" s="10"/>
      <c r="AA967" s="10"/>
    </row>
    <row r="968" spans="1:27" ht="12.75" customHeight="1" x14ac:dyDescent="0.15">
      <c r="A968" s="10"/>
      <c r="B968" s="10"/>
      <c r="C968" s="10"/>
      <c r="D968" s="10"/>
      <c r="E968" s="10"/>
      <c r="F968" s="10"/>
      <c r="G968" s="10"/>
      <c r="H968" s="10"/>
      <c r="I968" s="10"/>
      <c r="J968" s="10"/>
      <c r="K968" s="10"/>
      <c r="L968" s="10"/>
      <c r="M968" s="10"/>
      <c r="N968" s="10"/>
      <c r="O968" s="10"/>
      <c r="P968" s="10"/>
      <c r="Q968" s="10"/>
      <c r="R968" s="10"/>
      <c r="S968" s="10"/>
      <c r="T968" s="10"/>
      <c r="U968" s="10"/>
      <c r="V968" s="10"/>
      <c r="W968" s="10"/>
      <c r="X968" s="10"/>
      <c r="Y968" s="10"/>
      <c r="Z968" s="10"/>
      <c r="AA968" s="10"/>
    </row>
    <row r="969" spans="1:27" ht="12.75" customHeight="1" x14ac:dyDescent="0.15">
      <c r="A969" s="10"/>
      <c r="B969" s="10"/>
      <c r="C969" s="10"/>
      <c r="D969" s="10"/>
      <c r="E969" s="10"/>
      <c r="F969" s="10"/>
      <c r="G969" s="10"/>
      <c r="H969" s="10"/>
      <c r="I969" s="10"/>
      <c r="J969" s="10"/>
      <c r="K969" s="10"/>
      <c r="L969" s="10"/>
      <c r="M969" s="10"/>
      <c r="N969" s="10"/>
      <c r="O969" s="10"/>
      <c r="P969" s="10"/>
      <c r="Q969" s="10"/>
      <c r="R969" s="10"/>
      <c r="S969" s="10"/>
      <c r="T969" s="10"/>
      <c r="U969" s="10"/>
      <c r="V969" s="10"/>
      <c r="W969" s="10"/>
      <c r="X969" s="10"/>
      <c r="Y969" s="10"/>
      <c r="Z969" s="10"/>
      <c r="AA969" s="10"/>
    </row>
    <row r="970" spans="1:27" ht="12.75" customHeight="1" x14ac:dyDescent="0.15">
      <c r="A970" s="10"/>
      <c r="B970" s="10"/>
      <c r="C970" s="10"/>
      <c r="D970" s="10"/>
      <c r="E970" s="10"/>
      <c r="F970" s="10"/>
      <c r="G970" s="10"/>
      <c r="H970" s="10"/>
      <c r="I970" s="10"/>
      <c r="J970" s="10"/>
      <c r="K970" s="10"/>
      <c r="L970" s="10"/>
      <c r="M970" s="10"/>
      <c r="N970" s="10"/>
      <c r="O970" s="10"/>
      <c r="P970" s="10"/>
      <c r="Q970" s="10"/>
      <c r="R970" s="10"/>
      <c r="S970" s="10"/>
      <c r="T970" s="10"/>
      <c r="U970" s="10"/>
      <c r="V970" s="10"/>
      <c r="W970" s="10"/>
      <c r="X970" s="10"/>
      <c r="Y970" s="10"/>
      <c r="Z970" s="10"/>
      <c r="AA970" s="10"/>
    </row>
    <row r="971" spans="1:27" ht="12.75" customHeight="1" x14ac:dyDescent="0.15">
      <c r="A971" s="10"/>
      <c r="B971" s="10"/>
      <c r="C971" s="10"/>
      <c r="D971" s="10"/>
      <c r="E971" s="10"/>
      <c r="F971" s="10"/>
      <c r="G971" s="10"/>
      <c r="H971" s="10"/>
      <c r="I971" s="10"/>
      <c r="J971" s="10"/>
      <c r="K971" s="10"/>
      <c r="L971" s="10"/>
      <c r="M971" s="10"/>
      <c r="N971" s="10"/>
      <c r="O971" s="10"/>
      <c r="P971" s="10"/>
      <c r="Q971" s="10"/>
      <c r="R971" s="10"/>
      <c r="S971" s="10"/>
      <c r="T971" s="10"/>
      <c r="U971" s="10"/>
      <c r="V971" s="10"/>
      <c r="W971" s="10"/>
      <c r="X971" s="10"/>
      <c r="Y971" s="10"/>
      <c r="Z971" s="10"/>
      <c r="AA971" s="10"/>
    </row>
    <row r="972" spans="1:27" ht="12.75" customHeight="1" x14ac:dyDescent="0.15">
      <c r="A972" s="10"/>
      <c r="B972" s="10"/>
      <c r="C972" s="10"/>
      <c r="D972" s="10"/>
      <c r="E972" s="10"/>
      <c r="F972" s="10"/>
      <c r="G972" s="10"/>
      <c r="H972" s="10"/>
      <c r="I972" s="10"/>
      <c r="J972" s="10"/>
      <c r="K972" s="10"/>
      <c r="L972" s="10"/>
      <c r="M972" s="10"/>
      <c r="N972" s="10"/>
      <c r="O972" s="10"/>
      <c r="P972" s="10"/>
      <c r="Q972" s="10"/>
      <c r="R972" s="10"/>
      <c r="S972" s="10"/>
      <c r="T972" s="10"/>
      <c r="U972" s="10"/>
      <c r="V972" s="10"/>
      <c r="W972" s="10"/>
      <c r="X972" s="10"/>
      <c r="Y972" s="10"/>
      <c r="Z972" s="10"/>
      <c r="AA972" s="10"/>
    </row>
    <row r="973" spans="1:27" ht="12.75" customHeight="1" x14ac:dyDescent="0.15">
      <c r="A973" s="10"/>
      <c r="B973" s="10"/>
      <c r="C973" s="10"/>
      <c r="D973" s="10"/>
      <c r="E973" s="10"/>
      <c r="F973" s="10"/>
      <c r="G973" s="10"/>
      <c r="H973" s="10"/>
      <c r="I973" s="10"/>
      <c r="J973" s="10"/>
      <c r="K973" s="10"/>
      <c r="L973" s="10"/>
      <c r="M973" s="10"/>
      <c r="N973" s="10"/>
      <c r="O973" s="10"/>
      <c r="P973" s="10"/>
      <c r="Q973" s="10"/>
      <c r="R973" s="10"/>
      <c r="S973" s="10"/>
      <c r="T973" s="10"/>
      <c r="U973" s="10"/>
      <c r="V973" s="10"/>
      <c r="W973" s="10"/>
      <c r="X973" s="10"/>
      <c r="Y973" s="10"/>
      <c r="Z973" s="10"/>
      <c r="AA973" s="10"/>
    </row>
    <row r="974" spans="1:27" ht="12.75" customHeight="1" x14ac:dyDescent="0.15">
      <c r="A974" s="10"/>
      <c r="B974" s="10"/>
      <c r="C974" s="10"/>
      <c r="D974" s="10"/>
      <c r="E974" s="10"/>
      <c r="F974" s="10"/>
      <c r="G974" s="10"/>
      <c r="H974" s="10"/>
      <c r="I974" s="10"/>
      <c r="J974" s="10"/>
      <c r="K974" s="10"/>
      <c r="L974" s="10"/>
      <c r="M974" s="10"/>
      <c r="N974" s="10"/>
      <c r="O974" s="10"/>
      <c r="P974" s="10"/>
      <c r="Q974" s="10"/>
      <c r="R974" s="10"/>
      <c r="S974" s="10"/>
      <c r="T974" s="10"/>
      <c r="U974" s="10"/>
      <c r="V974" s="10"/>
      <c r="W974" s="10"/>
      <c r="X974" s="10"/>
      <c r="Y974" s="10"/>
      <c r="Z974" s="10"/>
      <c r="AA974" s="10"/>
    </row>
    <row r="975" spans="1:27" ht="12.75" customHeight="1" x14ac:dyDescent="0.15">
      <c r="A975" s="10"/>
      <c r="B975" s="10"/>
      <c r="C975" s="10"/>
      <c r="D975" s="10"/>
      <c r="E975" s="10"/>
      <c r="F975" s="10"/>
      <c r="G975" s="10"/>
      <c r="H975" s="10"/>
      <c r="I975" s="10"/>
      <c r="J975" s="10"/>
      <c r="K975" s="10"/>
      <c r="L975" s="10"/>
      <c r="M975" s="10"/>
      <c r="N975" s="10"/>
      <c r="O975" s="10"/>
      <c r="P975" s="10"/>
      <c r="Q975" s="10"/>
      <c r="R975" s="10"/>
      <c r="S975" s="10"/>
      <c r="T975" s="10"/>
      <c r="U975" s="10"/>
      <c r="V975" s="10"/>
      <c r="W975" s="10"/>
      <c r="X975" s="10"/>
      <c r="Y975" s="10"/>
      <c r="Z975" s="10"/>
      <c r="AA975" s="10"/>
    </row>
    <row r="976" spans="1:27" ht="12.75" customHeight="1" x14ac:dyDescent="0.15">
      <c r="A976" s="10"/>
      <c r="B976" s="10"/>
      <c r="C976" s="10"/>
      <c r="D976" s="10"/>
      <c r="E976" s="10"/>
      <c r="F976" s="10"/>
      <c r="G976" s="10"/>
      <c r="H976" s="10"/>
      <c r="I976" s="10"/>
      <c r="J976" s="10"/>
      <c r="K976" s="10"/>
      <c r="L976" s="10"/>
      <c r="M976" s="10"/>
      <c r="N976" s="10"/>
      <c r="O976" s="10"/>
      <c r="P976" s="10"/>
      <c r="Q976" s="10"/>
      <c r="R976" s="10"/>
      <c r="S976" s="10"/>
      <c r="T976" s="10"/>
      <c r="U976" s="10"/>
      <c r="V976" s="10"/>
      <c r="W976" s="10"/>
      <c r="X976" s="10"/>
      <c r="Y976" s="10"/>
      <c r="Z976" s="10"/>
      <c r="AA976" s="10"/>
    </row>
    <row r="977" spans="1:27" ht="12.75" customHeight="1" x14ac:dyDescent="0.15">
      <c r="A977" s="10"/>
      <c r="B977" s="10"/>
      <c r="C977" s="10"/>
      <c r="D977" s="10"/>
      <c r="E977" s="10"/>
      <c r="F977" s="10"/>
      <c r="G977" s="10"/>
      <c r="H977" s="10"/>
      <c r="I977" s="10"/>
      <c r="J977" s="10"/>
      <c r="K977" s="10"/>
      <c r="L977" s="10"/>
      <c r="M977" s="10"/>
      <c r="N977" s="10"/>
      <c r="O977" s="10"/>
      <c r="P977" s="10"/>
      <c r="Q977" s="10"/>
      <c r="R977" s="10"/>
      <c r="S977" s="10"/>
      <c r="T977" s="10"/>
      <c r="U977" s="10"/>
      <c r="V977" s="10"/>
      <c r="W977" s="10"/>
      <c r="X977" s="10"/>
      <c r="Y977" s="10"/>
      <c r="Z977" s="10"/>
      <c r="AA977" s="10"/>
    </row>
    <row r="978" spans="1:27" ht="12.75" customHeight="1" x14ac:dyDescent="0.15">
      <c r="A978" s="10"/>
      <c r="B978" s="10"/>
      <c r="C978" s="10"/>
      <c r="D978" s="10"/>
      <c r="E978" s="10"/>
      <c r="F978" s="10"/>
      <c r="G978" s="10"/>
      <c r="H978" s="10"/>
      <c r="I978" s="10"/>
      <c r="J978" s="10"/>
      <c r="K978" s="10"/>
      <c r="L978" s="10"/>
      <c r="M978" s="10"/>
      <c r="N978" s="10"/>
      <c r="O978" s="10"/>
      <c r="P978" s="10"/>
      <c r="Q978" s="10"/>
      <c r="R978" s="10"/>
      <c r="S978" s="10"/>
      <c r="T978" s="10"/>
      <c r="U978" s="10"/>
      <c r="V978" s="10"/>
      <c r="W978" s="10"/>
      <c r="X978" s="10"/>
      <c r="Y978" s="10"/>
      <c r="Z978" s="10"/>
      <c r="AA978" s="10"/>
    </row>
    <row r="979" spans="1:27" ht="12.75" customHeight="1" x14ac:dyDescent="0.15">
      <c r="A979" s="10"/>
      <c r="B979" s="10"/>
      <c r="C979" s="10"/>
      <c r="D979" s="10"/>
      <c r="E979" s="10"/>
      <c r="F979" s="10"/>
      <c r="G979" s="10"/>
      <c r="H979" s="10"/>
      <c r="I979" s="10"/>
      <c r="J979" s="10"/>
      <c r="K979" s="10"/>
      <c r="L979" s="10"/>
      <c r="M979" s="10"/>
      <c r="N979" s="10"/>
      <c r="O979" s="10"/>
      <c r="P979" s="10"/>
      <c r="Q979" s="10"/>
      <c r="R979" s="10"/>
      <c r="S979" s="10"/>
      <c r="T979" s="10"/>
      <c r="U979" s="10"/>
      <c r="V979" s="10"/>
      <c r="W979" s="10"/>
      <c r="X979" s="10"/>
      <c r="Y979" s="10"/>
      <c r="Z979" s="10"/>
      <c r="AA979" s="10"/>
    </row>
    <row r="980" spans="1:27" ht="12.75" customHeight="1" x14ac:dyDescent="0.15">
      <c r="A980" s="10"/>
      <c r="B980" s="10"/>
      <c r="C980" s="10"/>
      <c r="D980" s="10"/>
      <c r="E980" s="10"/>
      <c r="F980" s="10"/>
      <c r="G980" s="10"/>
      <c r="H980" s="10"/>
      <c r="I980" s="10"/>
      <c r="J980" s="10"/>
      <c r="K980" s="10"/>
      <c r="L980" s="10"/>
      <c r="M980" s="10"/>
      <c r="N980" s="10"/>
      <c r="O980" s="10"/>
      <c r="P980" s="10"/>
      <c r="Q980" s="10"/>
      <c r="R980" s="10"/>
      <c r="S980" s="10"/>
      <c r="T980" s="10"/>
      <c r="U980" s="10"/>
      <c r="V980" s="10"/>
      <c r="W980" s="10"/>
      <c r="X980" s="10"/>
      <c r="Y980" s="10"/>
      <c r="Z980" s="10"/>
      <c r="AA980" s="10"/>
    </row>
    <row r="981" spans="1:27" ht="12.75" customHeight="1" x14ac:dyDescent="0.15">
      <c r="A981" s="10"/>
      <c r="B981" s="10"/>
      <c r="C981" s="10"/>
      <c r="D981" s="10"/>
      <c r="E981" s="10"/>
      <c r="F981" s="10"/>
      <c r="G981" s="10"/>
      <c r="H981" s="10"/>
      <c r="I981" s="10"/>
      <c r="J981" s="10"/>
      <c r="K981" s="10"/>
      <c r="L981" s="10"/>
      <c r="M981" s="10"/>
      <c r="N981" s="10"/>
      <c r="O981" s="10"/>
      <c r="P981" s="10"/>
      <c r="Q981" s="10"/>
      <c r="R981" s="10"/>
      <c r="S981" s="10"/>
      <c r="T981" s="10"/>
      <c r="U981" s="10"/>
      <c r="V981" s="10"/>
      <c r="W981" s="10"/>
      <c r="X981" s="10"/>
      <c r="Y981" s="10"/>
      <c r="Z981" s="10"/>
      <c r="AA981" s="10"/>
    </row>
  </sheetData>
  <mergeCells count="6">
    <mergeCell ref="B29:B30"/>
    <mergeCell ref="B1:P1"/>
    <mergeCell ref="B3:P3"/>
    <mergeCell ref="B28:P28"/>
    <mergeCell ref="B18:P18"/>
    <mergeCell ref="B2:P2"/>
  </mergeCells>
  <dataValidations count="1">
    <dataValidation type="list" allowBlank="1" showErrorMessage="1" sqref="E32:O32" xr:uid="{00000000-0002-0000-0200-000000000000}">
      <formula1>#REF!</formula1>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I83"/>
  <sheetViews>
    <sheetView showGridLines="0" topLeftCell="A66" zoomScaleNormal="100" workbookViewId="0">
      <selection activeCell="E80" sqref="E80"/>
    </sheetView>
  </sheetViews>
  <sheetFormatPr baseColWidth="10" defaultColWidth="11.42578125" defaultRowHeight="11.25" x14ac:dyDescent="0.15"/>
  <cols>
    <col min="1" max="1" width="4.7109375" style="1" customWidth="1"/>
    <col min="2" max="2" width="15.42578125" style="1" customWidth="1"/>
    <col min="3" max="3" width="37.5703125" style="1" customWidth="1"/>
    <col min="4" max="4" width="22.5703125" style="1" customWidth="1"/>
    <col min="5" max="5" width="18.7109375" style="1" customWidth="1"/>
    <col min="6" max="6" width="42.5703125" style="1" customWidth="1"/>
    <col min="7" max="7" width="40" style="1" customWidth="1"/>
    <col min="8" max="8" width="19.28515625" style="1" customWidth="1"/>
    <col min="9" max="9" width="21.28515625" style="1" customWidth="1"/>
    <col min="10" max="16384" width="11.42578125" style="1"/>
  </cols>
  <sheetData>
    <row r="1" spans="2:9" ht="25.15" customHeight="1" x14ac:dyDescent="0.15">
      <c r="B1" s="381" t="s">
        <v>63</v>
      </c>
      <c r="C1" s="381"/>
      <c r="D1" s="381"/>
      <c r="E1" s="381"/>
      <c r="F1" s="381"/>
      <c r="G1" s="381"/>
      <c r="H1" s="381"/>
      <c r="I1" s="381"/>
    </row>
    <row r="2" spans="2:9" ht="170.1" customHeight="1" x14ac:dyDescent="0.15">
      <c r="B2" s="382" t="s">
        <v>64</v>
      </c>
      <c r="C2" s="382"/>
      <c r="D2" s="382"/>
      <c r="E2" s="382"/>
      <c r="F2" s="382"/>
      <c r="G2" s="382"/>
      <c r="H2" s="382"/>
      <c r="I2" s="382"/>
    </row>
    <row r="3" spans="2:9" ht="27.75" customHeight="1" x14ac:dyDescent="0.15">
      <c r="B3" s="381" t="s">
        <v>65</v>
      </c>
      <c r="C3" s="381"/>
      <c r="D3" s="381"/>
      <c r="E3" s="381"/>
      <c r="F3" s="381"/>
      <c r="G3" s="381"/>
      <c r="H3" s="381"/>
      <c r="I3" s="381"/>
    </row>
    <row r="4" spans="2:9" ht="27.75" customHeight="1" x14ac:dyDescent="0.15">
      <c r="B4" s="111"/>
      <c r="C4" s="133"/>
      <c r="D4" s="133"/>
      <c r="E4" s="133"/>
      <c r="F4" s="366" t="s">
        <v>66</v>
      </c>
      <c r="G4" s="366"/>
      <c r="H4" s="366"/>
      <c r="I4" s="133"/>
    </row>
    <row r="5" spans="2:9" ht="41.25" customHeight="1" x14ac:dyDescent="0.15">
      <c r="B5" s="149" t="s">
        <v>67</v>
      </c>
      <c r="C5" s="150" t="s">
        <v>68</v>
      </c>
      <c r="D5" s="149" t="s">
        <v>69</v>
      </c>
      <c r="E5" s="149" t="s">
        <v>70</v>
      </c>
      <c r="F5" s="149" t="s">
        <v>71</v>
      </c>
      <c r="G5" s="149" t="s">
        <v>72</v>
      </c>
      <c r="H5" s="149" t="s">
        <v>73</v>
      </c>
      <c r="I5" s="149" t="s">
        <v>74</v>
      </c>
    </row>
    <row r="6" spans="2:9" ht="30.75" customHeight="1" x14ac:dyDescent="0.15">
      <c r="B6" s="134" t="s">
        <v>75</v>
      </c>
      <c r="C6" s="134" t="s">
        <v>76</v>
      </c>
      <c r="D6" s="101" t="s">
        <v>77</v>
      </c>
      <c r="E6" s="101" t="s">
        <v>78</v>
      </c>
      <c r="F6" s="229" t="s">
        <v>79</v>
      </c>
      <c r="G6" s="229" t="s">
        <v>80</v>
      </c>
      <c r="H6" s="229" t="s">
        <v>81</v>
      </c>
      <c r="I6" s="199">
        <v>4500000</v>
      </c>
    </row>
    <row r="7" spans="2:9" ht="30.75" customHeight="1" x14ac:dyDescent="0.15">
      <c r="B7" s="134" t="s">
        <v>75</v>
      </c>
      <c r="C7" s="134" t="s">
        <v>82</v>
      </c>
      <c r="D7" s="101" t="s">
        <v>83</v>
      </c>
      <c r="E7" s="101" t="s">
        <v>78</v>
      </c>
      <c r="F7" s="229" t="s">
        <v>79</v>
      </c>
      <c r="G7" s="229" t="s">
        <v>80</v>
      </c>
      <c r="H7" s="229" t="s">
        <v>81</v>
      </c>
      <c r="I7" s="199">
        <v>20000000</v>
      </c>
    </row>
    <row r="8" spans="2:9" ht="30.75" customHeight="1" x14ac:dyDescent="0.15">
      <c r="B8" s="134" t="s">
        <v>75</v>
      </c>
      <c r="C8" s="134" t="s">
        <v>84</v>
      </c>
      <c r="D8" s="101" t="s">
        <v>83</v>
      </c>
      <c r="E8" s="101" t="s">
        <v>78</v>
      </c>
      <c r="F8" s="229" t="s">
        <v>79</v>
      </c>
      <c r="G8" s="229" t="s">
        <v>80</v>
      </c>
      <c r="H8" s="229" t="s">
        <v>81</v>
      </c>
      <c r="I8" s="199">
        <v>6000000</v>
      </c>
    </row>
    <row r="9" spans="2:9" ht="30.75" customHeight="1" x14ac:dyDescent="0.15">
      <c r="B9" s="134" t="s">
        <v>75</v>
      </c>
      <c r="C9" s="134" t="s">
        <v>85</v>
      </c>
      <c r="D9" s="101" t="s">
        <v>83</v>
      </c>
      <c r="E9" s="101" t="s">
        <v>78</v>
      </c>
      <c r="F9" s="229" t="s">
        <v>79</v>
      </c>
      <c r="G9" s="229" t="s">
        <v>80</v>
      </c>
      <c r="H9" s="229" t="s">
        <v>81</v>
      </c>
      <c r="I9" s="199">
        <v>30000000</v>
      </c>
    </row>
    <row r="10" spans="2:9" ht="30.75" customHeight="1" x14ac:dyDescent="0.15">
      <c r="B10" s="134" t="s">
        <v>75</v>
      </c>
      <c r="C10" s="134" t="s">
        <v>86</v>
      </c>
      <c r="D10" s="101" t="s">
        <v>83</v>
      </c>
      <c r="E10" s="101" t="s">
        <v>78</v>
      </c>
      <c r="F10" s="229" t="s">
        <v>79</v>
      </c>
      <c r="G10" s="229" t="s">
        <v>80</v>
      </c>
      <c r="H10" s="229" t="s">
        <v>81</v>
      </c>
      <c r="I10" s="199">
        <v>29850000</v>
      </c>
    </row>
    <row r="11" spans="2:9" ht="30.75" customHeight="1" x14ac:dyDescent="0.15">
      <c r="B11" s="134" t="s">
        <v>75</v>
      </c>
      <c r="C11" s="134" t="s">
        <v>87</v>
      </c>
      <c r="D11" s="101" t="s">
        <v>83</v>
      </c>
      <c r="E11" s="101" t="s">
        <v>78</v>
      </c>
      <c r="F11" s="229" t="s">
        <v>79</v>
      </c>
      <c r="G11" s="229" t="s">
        <v>80</v>
      </c>
      <c r="H11" s="229" t="s">
        <v>81</v>
      </c>
      <c r="I11" s="199">
        <v>1500000</v>
      </c>
    </row>
    <row r="12" spans="2:9" ht="30.75" customHeight="1" x14ac:dyDescent="0.15">
      <c r="B12" s="134" t="s">
        <v>75</v>
      </c>
      <c r="C12" s="134" t="s">
        <v>88</v>
      </c>
      <c r="D12" s="101" t="s">
        <v>83</v>
      </c>
      <c r="E12" s="101" t="s">
        <v>78</v>
      </c>
      <c r="F12" s="229" t="s">
        <v>79</v>
      </c>
      <c r="G12" s="229" t="s">
        <v>80</v>
      </c>
      <c r="H12" s="229" t="s">
        <v>81</v>
      </c>
      <c r="I12" s="199">
        <v>5321100</v>
      </c>
    </row>
    <row r="13" spans="2:9" ht="30.75" customHeight="1" x14ac:dyDescent="0.15">
      <c r="B13" s="134" t="s">
        <v>75</v>
      </c>
      <c r="C13" s="134" t="s">
        <v>89</v>
      </c>
      <c r="D13" s="101" t="s">
        <v>83</v>
      </c>
      <c r="E13" s="101" t="s">
        <v>78</v>
      </c>
      <c r="F13" s="229" t="s">
        <v>79</v>
      </c>
      <c r="G13" s="229" t="s">
        <v>80</v>
      </c>
      <c r="H13" s="229" t="s">
        <v>81</v>
      </c>
      <c r="I13" s="199">
        <v>15000000</v>
      </c>
    </row>
    <row r="14" spans="2:9" ht="30.75" customHeight="1" x14ac:dyDescent="0.15">
      <c r="B14" s="134" t="s">
        <v>75</v>
      </c>
      <c r="C14" s="134" t="s">
        <v>90</v>
      </c>
      <c r="D14" s="101" t="s">
        <v>77</v>
      </c>
      <c r="E14" s="101" t="s">
        <v>78</v>
      </c>
      <c r="F14" s="229" t="s">
        <v>79</v>
      </c>
      <c r="G14" s="229" t="s">
        <v>80</v>
      </c>
      <c r="H14" s="229" t="s">
        <v>81</v>
      </c>
      <c r="I14" s="199">
        <v>950000</v>
      </c>
    </row>
    <row r="15" spans="2:9" ht="30.75" customHeight="1" x14ac:dyDescent="0.15">
      <c r="B15" s="134" t="s">
        <v>75</v>
      </c>
      <c r="C15" s="134" t="s">
        <v>91</v>
      </c>
      <c r="D15" s="101" t="s">
        <v>77</v>
      </c>
      <c r="E15" s="101" t="s">
        <v>78</v>
      </c>
      <c r="F15" s="229" t="s">
        <v>79</v>
      </c>
      <c r="G15" s="229" t="s">
        <v>80</v>
      </c>
      <c r="H15" s="229" t="s">
        <v>81</v>
      </c>
      <c r="I15" s="199">
        <v>2000000</v>
      </c>
    </row>
    <row r="16" spans="2:9" ht="30.75" customHeight="1" x14ac:dyDescent="0.15">
      <c r="B16" s="134" t="s">
        <v>92</v>
      </c>
      <c r="C16" s="134" t="s">
        <v>93</v>
      </c>
      <c r="D16" s="101" t="s">
        <v>83</v>
      </c>
      <c r="E16" s="101" t="s">
        <v>78</v>
      </c>
      <c r="F16" s="229" t="s">
        <v>79</v>
      </c>
      <c r="G16" s="229" t="s">
        <v>80</v>
      </c>
      <c r="H16" s="229" t="s">
        <v>81</v>
      </c>
      <c r="I16" s="199">
        <v>30000000</v>
      </c>
    </row>
    <row r="17" spans="2:9" ht="30.75" customHeight="1" x14ac:dyDescent="0.15">
      <c r="B17" s="134" t="s">
        <v>92</v>
      </c>
      <c r="C17" s="134" t="s">
        <v>94</v>
      </c>
      <c r="D17" s="101" t="s">
        <v>83</v>
      </c>
      <c r="E17" s="101" t="s">
        <v>78</v>
      </c>
      <c r="F17" s="229" t="s">
        <v>79</v>
      </c>
      <c r="G17" s="229" t="s">
        <v>80</v>
      </c>
      <c r="H17" s="229" t="s">
        <v>81</v>
      </c>
      <c r="I17" s="199">
        <v>30000000</v>
      </c>
    </row>
    <row r="18" spans="2:9" ht="30.75" customHeight="1" x14ac:dyDescent="0.15">
      <c r="B18" s="134" t="s">
        <v>92</v>
      </c>
      <c r="C18" s="134" t="s">
        <v>95</v>
      </c>
      <c r="D18" s="101" t="s">
        <v>83</v>
      </c>
      <c r="E18" s="101" t="s">
        <v>78</v>
      </c>
      <c r="F18" s="229" t="s">
        <v>79</v>
      </c>
      <c r="G18" s="229" t="s">
        <v>80</v>
      </c>
      <c r="H18" s="229" t="s">
        <v>81</v>
      </c>
      <c r="I18" s="199">
        <v>18000000</v>
      </c>
    </row>
    <row r="19" spans="2:9" ht="30.75" customHeight="1" x14ac:dyDescent="0.15">
      <c r="B19" s="134" t="s">
        <v>92</v>
      </c>
      <c r="C19" s="134" t="s">
        <v>96</v>
      </c>
      <c r="D19" s="101" t="s">
        <v>83</v>
      </c>
      <c r="E19" s="101" t="s">
        <v>78</v>
      </c>
      <c r="F19" s="229" t="s">
        <v>79</v>
      </c>
      <c r="G19" s="229" t="s">
        <v>80</v>
      </c>
      <c r="H19" s="229" t="s">
        <v>81</v>
      </c>
      <c r="I19" s="199">
        <v>20000000</v>
      </c>
    </row>
    <row r="20" spans="2:9" ht="30.75" customHeight="1" x14ac:dyDescent="0.15">
      <c r="B20" s="134" t="s">
        <v>92</v>
      </c>
      <c r="C20" s="134" t="s">
        <v>97</v>
      </c>
      <c r="D20" s="101" t="s">
        <v>83</v>
      </c>
      <c r="E20" s="101" t="s">
        <v>78</v>
      </c>
      <c r="F20" s="229" t="s">
        <v>79</v>
      </c>
      <c r="G20" s="229" t="s">
        <v>80</v>
      </c>
      <c r="H20" s="229" t="s">
        <v>81</v>
      </c>
      <c r="I20" s="199">
        <v>31000000</v>
      </c>
    </row>
    <row r="21" spans="2:9" ht="30.75" customHeight="1" x14ac:dyDescent="0.15">
      <c r="B21" s="134" t="s">
        <v>92</v>
      </c>
      <c r="C21" s="134" t="s">
        <v>98</v>
      </c>
      <c r="D21" s="101" t="s">
        <v>83</v>
      </c>
      <c r="E21" s="101" t="s">
        <v>78</v>
      </c>
      <c r="F21" s="229" t="s">
        <v>79</v>
      </c>
      <c r="G21" s="229" t="s">
        <v>80</v>
      </c>
      <c r="H21" s="229" t="s">
        <v>81</v>
      </c>
      <c r="I21" s="199">
        <v>15000000</v>
      </c>
    </row>
    <row r="22" spans="2:9" ht="30.75" customHeight="1" x14ac:dyDescent="0.15">
      <c r="B22" s="134" t="s">
        <v>92</v>
      </c>
      <c r="C22" s="134" t="s">
        <v>99</v>
      </c>
      <c r="D22" s="101" t="s">
        <v>83</v>
      </c>
      <c r="E22" s="101" t="s">
        <v>78</v>
      </c>
      <c r="F22" s="229" t="s">
        <v>79</v>
      </c>
      <c r="G22" s="229" t="s">
        <v>80</v>
      </c>
      <c r="H22" s="229" t="s">
        <v>81</v>
      </c>
      <c r="I22" s="199">
        <v>7000000</v>
      </c>
    </row>
    <row r="23" spans="2:9" ht="30.75" customHeight="1" x14ac:dyDescent="0.15">
      <c r="B23" s="134" t="s">
        <v>92</v>
      </c>
      <c r="C23" s="134" t="s">
        <v>100</v>
      </c>
      <c r="D23" s="101" t="s">
        <v>83</v>
      </c>
      <c r="E23" s="101" t="s">
        <v>78</v>
      </c>
      <c r="F23" s="229" t="s">
        <v>79</v>
      </c>
      <c r="G23" s="229" t="s">
        <v>80</v>
      </c>
      <c r="H23" s="229" t="s">
        <v>81</v>
      </c>
      <c r="I23" s="199">
        <v>28000000</v>
      </c>
    </row>
    <row r="24" spans="2:9" ht="30.75" customHeight="1" x14ac:dyDescent="0.15">
      <c r="B24" s="134" t="s">
        <v>92</v>
      </c>
      <c r="C24" s="134" t="s">
        <v>101</v>
      </c>
      <c r="D24" s="101" t="s">
        <v>83</v>
      </c>
      <c r="E24" s="101" t="s">
        <v>78</v>
      </c>
      <c r="F24" s="229" t="s">
        <v>79</v>
      </c>
      <c r="G24" s="229" t="s">
        <v>80</v>
      </c>
      <c r="H24" s="229" t="s">
        <v>81</v>
      </c>
      <c r="I24" s="199">
        <v>25000000</v>
      </c>
    </row>
    <row r="25" spans="2:9" ht="30.75" customHeight="1" x14ac:dyDescent="0.15">
      <c r="B25" s="134" t="s">
        <v>92</v>
      </c>
      <c r="C25" s="134" t="s">
        <v>102</v>
      </c>
      <c r="D25" s="101" t="s">
        <v>83</v>
      </c>
      <c r="E25" s="101" t="s">
        <v>78</v>
      </c>
      <c r="F25" s="229" t="s">
        <v>79</v>
      </c>
      <c r="G25" s="229" t="s">
        <v>80</v>
      </c>
      <c r="H25" s="229" t="s">
        <v>81</v>
      </c>
      <c r="I25" s="199">
        <v>17000000</v>
      </c>
    </row>
    <row r="26" spans="2:9" ht="30.75" customHeight="1" x14ac:dyDescent="0.15">
      <c r="B26" s="134" t="s">
        <v>92</v>
      </c>
      <c r="C26" s="134" t="s">
        <v>103</v>
      </c>
      <c r="D26" s="101" t="s">
        <v>83</v>
      </c>
      <c r="E26" s="101" t="s">
        <v>78</v>
      </c>
      <c r="F26" s="229" t="s">
        <v>79</v>
      </c>
      <c r="G26" s="229" t="s">
        <v>80</v>
      </c>
      <c r="H26" s="229" t="s">
        <v>81</v>
      </c>
      <c r="I26" s="199">
        <v>38000000</v>
      </c>
    </row>
    <row r="27" spans="2:9" ht="30.75" customHeight="1" x14ac:dyDescent="0.15">
      <c r="B27" s="134" t="s">
        <v>92</v>
      </c>
      <c r="C27" s="134" t="s">
        <v>104</v>
      </c>
      <c r="D27" s="101" t="s">
        <v>83</v>
      </c>
      <c r="E27" s="101" t="s">
        <v>78</v>
      </c>
      <c r="F27" s="229" t="s">
        <v>79</v>
      </c>
      <c r="G27" s="229" t="s">
        <v>80</v>
      </c>
      <c r="H27" s="229" t="s">
        <v>81</v>
      </c>
      <c r="I27" s="199">
        <v>40500000</v>
      </c>
    </row>
    <row r="28" spans="2:9" ht="30.75" customHeight="1" x14ac:dyDescent="0.15">
      <c r="B28" s="134" t="s">
        <v>92</v>
      </c>
      <c r="C28" s="134" t="s">
        <v>105</v>
      </c>
      <c r="D28" s="101" t="s">
        <v>83</v>
      </c>
      <c r="E28" s="101" t="s">
        <v>78</v>
      </c>
      <c r="F28" s="229" t="s">
        <v>79</v>
      </c>
      <c r="G28" s="229" t="s">
        <v>80</v>
      </c>
      <c r="H28" s="229" t="s">
        <v>81</v>
      </c>
      <c r="I28" s="199">
        <v>10000000</v>
      </c>
    </row>
    <row r="29" spans="2:9" ht="30.75" customHeight="1" x14ac:dyDescent="0.15">
      <c r="B29" s="134" t="s">
        <v>92</v>
      </c>
      <c r="C29" s="134" t="s">
        <v>106</v>
      </c>
      <c r="D29" s="101" t="s">
        <v>83</v>
      </c>
      <c r="E29" s="101" t="s">
        <v>78</v>
      </c>
      <c r="F29" s="229" t="s">
        <v>79</v>
      </c>
      <c r="G29" s="229" t="s">
        <v>80</v>
      </c>
      <c r="H29" s="229" t="s">
        <v>81</v>
      </c>
      <c r="I29" s="199">
        <v>15000000</v>
      </c>
    </row>
    <row r="30" spans="2:9" ht="30.75" customHeight="1" x14ac:dyDescent="0.15">
      <c r="B30" s="134" t="s">
        <v>92</v>
      </c>
      <c r="C30" s="134" t="s">
        <v>107</v>
      </c>
      <c r="D30" s="101" t="s">
        <v>83</v>
      </c>
      <c r="E30" s="101" t="s">
        <v>78</v>
      </c>
      <c r="F30" s="229" t="s">
        <v>79</v>
      </c>
      <c r="G30" s="229" t="s">
        <v>80</v>
      </c>
      <c r="H30" s="229" t="s">
        <v>81</v>
      </c>
      <c r="I30" s="199">
        <v>5500000</v>
      </c>
    </row>
    <row r="31" spans="2:9" ht="30.75" customHeight="1" x14ac:dyDescent="0.15">
      <c r="B31" s="134" t="s">
        <v>92</v>
      </c>
      <c r="C31" s="134" t="s">
        <v>108</v>
      </c>
      <c r="D31" s="101" t="s">
        <v>83</v>
      </c>
      <c r="E31" s="101" t="s">
        <v>78</v>
      </c>
      <c r="F31" s="229" t="s">
        <v>79</v>
      </c>
      <c r="G31" s="229" t="s">
        <v>80</v>
      </c>
      <c r="H31" s="229" t="s">
        <v>81</v>
      </c>
      <c r="I31" s="199">
        <v>29000000</v>
      </c>
    </row>
    <row r="32" spans="2:9" ht="30.75" customHeight="1" x14ac:dyDescent="0.15">
      <c r="B32" s="134" t="s">
        <v>92</v>
      </c>
      <c r="C32" s="134" t="s">
        <v>109</v>
      </c>
      <c r="D32" s="101" t="s">
        <v>83</v>
      </c>
      <c r="E32" s="101" t="s">
        <v>78</v>
      </c>
      <c r="F32" s="229" t="s">
        <v>79</v>
      </c>
      <c r="G32" s="229" t="s">
        <v>80</v>
      </c>
      <c r="H32" s="229" t="s">
        <v>81</v>
      </c>
      <c r="I32" s="199">
        <v>10000000</v>
      </c>
    </row>
    <row r="33" spans="2:9" ht="30.75" customHeight="1" x14ac:dyDescent="0.15">
      <c r="B33" s="134" t="s">
        <v>92</v>
      </c>
      <c r="C33" s="134" t="s">
        <v>110</v>
      </c>
      <c r="D33" s="101" t="s">
        <v>83</v>
      </c>
      <c r="E33" s="101" t="s">
        <v>78</v>
      </c>
      <c r="F33" s="229" t="s">
        <v>79</v>
      </c>
      <c r="G33" s="229" t="s">
        <v>80</v>
      </c>
      <c r="H33" s="229" t="s">
        <v>81</v>
      </c>
      <c r="I33" s="199">
        <v>9500000</v>
      </c>
    </row>
    <row r="34" spans="2:9" ht="30.75" customHeight="1" x14ac:dyDescent="0.15">
      <c r="B34" s="134" t="s">
        <v>92</v>
      </c>
      <c r="C34" s="134" t="s">
        <v>111</v>
      </c>
      <c r="D34" s="101" t="s">
        <v>83</v>
      </c>
      <c r="E34" s="101" t="s">
        <v>78</v>
      </c>
      <c r="F34" s="229" t="s">
        <v>79</v>
      </c>
      <c r="G34" s="229" t="s">
        <v>80</v>
      </c>
      <c r="H34" s="229" t="s">
        <v>81</v>
      </c>
      <c r="I34" s="199">
        <v>60000000</v>
      </c>
    </row>
    <row r="35" spans="2:9" ht="30.75" customHeight="1" x14ac:dyDescent="0.15">
      <c r="B35" s="134" t="s">
        <v>92</v>
      </c>
      <c r="C35" s="134" t="s">
        <v>112</v>
      </c>
      <c r="D35" s="101" t="s">
        <v>83</v>
      </c>
      <c r="E35" s="101" t="s">
        <v>78</v>
      </c>
      <c r="F35" s="229" t="s">
        <v>79</v>
      </c>
      <c r="G35" s="229" t="s">
        <v>80</v>
      </c>
      <c r="H35" s="229" t="s">
        <v>81</v>
      </c>
      <c r="I35" s="199">
        <v>10000000</v>
      </c>
    </row>
    <row r="36" spans="2:9" ht="30.75" customHeight="1" x14ac:dyDescent="0.15">
      <c r="B36" s="134" t="s">
        <v>92</v>
      </c>
      <c r="C36" s="134" t="s">
        <v>113</v>
      </c>
      <c r="D36" s="101" t="s">
        <v>83</v>
      </c>
      <c r="E36" s="101" t="s">
        <v>78</v>
      </c>
      <c r="F36" s="229" t="s">
        <v>79</v>
      </c>
      <c r="G36" s="229" t="s">
        <v>80</v>
      </c>
      <c r="H36" s="229" t="s">
        <v>81</v>
      </c>
      <c r="I36" s="199">
        <v>15000000</v>
      </c>
    </row>
    <row r="37" spans="2:9" ht="30.75" customHeight="1" x14ac:dyDescent="0.15">
      <c r="B37" s="134" t="s">
        <v>92</v>
      </c>
      <c r="C37" s="134" t="s">
        <v>114</v>
      </c>
      <c r="D37" s="101" t="s">
        <v>77</v>
      </c>
      <c r="E37" s="101" t="s">
        <v>78</v>
      </c>
      <c r="F37" s="229" t="s">
        <v>79</v>
      </c>
      <c r="G37" s="229" t="s">
        <v>80</v>
      </c>
      <c r="H37" s="229" t="s">
        <v>81</v>
      </c>
      <c r="I37" s="199">
        <v>8000000</v>
      </c>
    </row>
    <row r="38" spans="2:9" ht="30.75" customHeight="1" x14ac:dyDescent="0.15">
      <c r="B38" s="134" t="s">
        <v>92</v>
      </c>
      <c r="C38" s="134" t="s">
        <v>115</v>
      </c>
      <c r="D38" s="101" t="s">
        <v>77</v>
      </c>
      <c r="E38" s="101" t="s">
        <v>78</v>
      </c>
      <c r="F38" s="229" t="s">
        <v>79</v>
      </c>
      <c r="G38" s="229" t="s">
        <v>80</v>
      </c>
      <c r="H38" s="229" t="s">
        <v>81</v>
      </c>
      <c r="I38" s="199">
        <v>950000</v>
      </c>
    </row>
    <row r="39" spans="2:9" ht="30.75" customHeight="1" x14ac:dyDescent="0.15">
      <c r="B39" s="134" t="s">
        <v>116</v>
      </c>
      <c r="C39" s="134" t="s">
        <v>117</v>
      </c>
      <c r="D39" s="101" t="s">
        <v>83</v>
      </c>
      <c r="E39" s="101" t="s">
        <v>78</v>
      </c>
      <c r="F39" s="229" t="s">
        <v>79</v>
      </c>
      <c r="G39" s="229" t="s">
        <v>80</v>
      </c>
      <c r="H39" s="229" t="s">
        <v>81</v>
      </c>
      <c r="I39" s="199">
        <v>5000000</v>
      </c>
    </row>
    <row r="40" spans="2:9" ht="30.75" customHeight="1" x14ac:dyDescent="0.15">
      <c r="B40" s="134" t="s">
        <v>116</v>
      </c>
      <c r="C40" s="134" t="s">
        <v>118</v>
      </c>
      <c r="D40" s="101" t="s">
        <v>83</v>
      </c>
      <c r="E40" s="101" t="s">
        <v>78</v>
      </c>
      <c r="F40" s="229" t="s">
        <v>79</v>
      </c>
      <c r="G40" s="229" t="s">
        <v>80</v>
      </c>
      <c r="H40" s="229" t="s">
        <v>81</v>
      </c>
      <c r="I40" s="199">
        <v>10000000</v>
      </c>
    </row>
    <row r="41" spans="2:9" ht="30.75" customHeight="1" x14ac:dyDescent="0.15">
      <c r="B41" s="134" t="s">
        <v>116</v>
      </c>
      <c r="C41" s="134" t="s">
        <v>119</v>
      </c>
      <c r="D41" s="101" t="s">
        <v>120</v>
      </c>
      <c r="E41" s="101" t="s">
        <v>78</v>
      </c>
      <c r="F41" s="229" t="s">
        <v>79</v>
      </c>
      <c r="G41" s="229" t="s">
        <v>80</v>
      </c>
      <c r="H41" s="229" t="s">
        <v>81</v>
      </c>
      <c r="I41" s="199">
        <v>9936602</v>
      </c>
    </row>
    <row r="42" spans="2:9" ht="30.75" customHeight="1" x14ac:dyDescent="0.15">
      <c r="B42" s="134" t="s">
        <v>116</v>
      </c>
      <c r="C42" s="134" t="s">
        <v>121</v>
      </c>
      <c r="D42" s="101" t="s">
        <v>83</v>
      </c>
      <c r="E42" s="101" t="s">
        <v>78</v>
      </c>
      <c r="F42" s="229" t="s">
        <v>79</v>
      </c>
      <c r="G42" s="229" t="s">
        <v>80</v>
      </c>
      <c r="H42" s="229" t="s">
        <v>81</v>
      </c>
      <c r="I42" s="199">
        <v>30000000</v>
      </c>
    </row>
    <row r="43" spans="2:9" ht="30.75" customHeight="1" x14ac:dyDescent="0.15">
      <c r="B43" s="134" t="s">
        <v>116</v>
      </c>
      <c r="C43" s="134" t="s">
        <v>122</v>
      </c>
      <c r="D43" s="101" t="s">
        <v>83</v>
      </c>
      <c r="E43" s="101" t="s">
        <v>78</v>
      </c>
      <c r="F43" s="229" t="s">
        <v>79</v>
      </c>
      <c r="G43" s="229" t="s">
        <v>80</v>
      </c>
      <c r="H43" s="229" t="s">
        <v>81</v>
      </c>
      <c r="I43" s="199">
        <v>20000000</v>
      </c>
    </row>
    <row r="44" spans="2:9" ht="30.75" customHeight="1" x14ac:dyDescent="0.15">
      <c r="B44" s="134" t="s">
        <v>116</v>
      </c>
      <c r="C44" s="134" t="s">
        <v>123</v>
      </c>
      <c r="D44" s="101" t="s">
        <v>77</v>
      </c>
      <c r="E44" s="101" t="s">
        <v>78</v>
      </c>
      <c r="F44" s="229" t="s">
        <v>79</v>
      </c>
      <c r="G44" s="229" t="s">
        <v>80</v>
      </c>
      <c r="H44" s="229" t="s">
        <v>81</v>
      </c>
      <c r="I44" s="199">
        <v>12605042</v>
      </c>
    </row>
    <row r="45" spans="2:9" ht="30.75" customHeight="1" x14ac:dyDescent="0.15">
      <c r="B45" s="134" t="s">
        <v>124</v>
      </c>
      <c r="C45" s="134" t="s">
        <v>125</v>
      </c>
      <c r="D45" s="101" t="s">
        <v>83</v>
      </c>
      <c r="E45" s="101" t="s">
        <v>78</v>
      </c>
      <c r="F45" s="229" t="s">
        <v>79</v>
      </c>
      <c r="G45" s="229" t="s">
        <v>80</v>
      </c>
      <c r="H45" s="229" t="s">
        <v>81</v>
      </c>
      <c r="I45" s="199">
        <v>67000000</v>
      </c>
    </row>
    <row r="46" spans="2:9" ht="30.75" customHeight="1" x14ac:dyDescent="0.15">
      <c r="B46" s="134" t="s">
        <v>124</v>
      </c>
      <c r="C46" s="134" t="s">
        <v>126</v>
      </c>
      <c r="D46" s="101" t="s">
        <v>83</v>
      </c>
      <c r="E46" s="101" t="s">
        <v>78</v>
      </c>
      <c r="F46" s="229" t="s">
        <v>79</v>
      </c>
      <c r="G46" s="229" t="s">
        <v>80</v>
      </c>
      <c r="H46" s="229" t="s">
        <v>81</v>
      </c>
      <c r="I46" s="199">
        <v>25000000</v>
      </c>
    </row>
    <row r="47" spans="2:9" ht="30.75" customHeight="1" x14ac:dyDescent="0.15">
      <c r="B47" s="134" t="s">
        <v>124</v>
      </c>
      <c r="C47" s="134" t="s">
        <v>127</v>
      </c>
      <c r="D47" s="101" t="s">
        <v>77</v>
      </c>
      <c r="E47" s="101" t="s">
        <v>78</v>
      </c>
      <c r="F47" s="229" t="s">
        <v>79</v>
      </c>
      <c r="G47" s="229" t="s">
        <v>80</v>
      </c>
      <c r="H47" s="229" t="s">
        <v>81</v>
      </c>
      <c r="I47" s="199">
        <v>2034098</v>
      </c>
    </row>
    <row r="48" spans="2:9" ht="33.75" x14ac:dyDescent="0.15">
      <c r="B48" s="134" t="s">
        <v>124</v>
      </c>
      <c r="C48" s="134" t="s">
        <v>128</v>
      </c>
      <c r="D48" s="101" t="s">
        <v>77</v>
      </c>
      <c r="E48" s="101" t="s">
        <v>78</v>
      </c>
      <c r="F48" s="229" t="s">
        <v>129</v>
      </c>
      <c r="G48" s="229" t="s">
        <v>80</v>
      </c>
      <c r="H48" s="229" t="s">
        <v>130</v>
      </c>
      <c r="I48" s="199">
        <v>1500000</v>
      </c>
    </row>
    <row r="49" spans="2:9" ht="30.75" customHeight="1" x14ac:dyDescent="0.15">
      <c r="B49" s="134" t="s">
        <v>124</v>
      </c>
      <c r="C49" s="134" t="s">
        <v>131</v>
      </c>
      <c r="D49" s="101" t="s">
        <v>77</v>
      </c>
      <c r="E49" s="101" t="s">
        <v>78</v>
      </c>
      <c r="F49" s="229" t="s">
        <v>79</v>
      </c>
      <c r="G49" s="229" t="s">
        <v>80</v>
      </c>
      <c r="H49" s="229" t="s">
        <v>81</v>
      </c>
      <c r="I49" s="199">
        <v>6999125</v>
      </c>
    </row>
    <row r="50" spans="2:9" ht="30.75" customHeight="1" x14ac:dyDescent="0.15">
      <c r="B50" s="134" t="s">
        <v>132</v>
      </c>
      <c r="C50" s="134" t="s">
        <v>133</v>
      </c>
      <c r="D50" s="101" t="s">
        <v>83</v>
      </c>
      <c r="E50" s="101" t="s">
        <v>78</v>
      </c>
      <c r="F50" s="229" t="s">
        <v>79</v>
      </c>
      <c r="G50" s="229" t="s">
        <v>80</v>
      </c>
      <c r="H50" s="229" t="s">
        <v>81</v>
      </c>
      <c r="I50" s="199">
        <v>25000000</v>
      </c>
    </row>
    <row r="51" spans="2:9" ht="30.75" customHeight="1" x14ac:dyDescent="0.15">
      <c r="B51" s="134" t="s">
        <v>132</v>
      </c>
      <c r="C51" s="134" t="s">
        <v>133</v>
      </c>
      <c r="D51" s="101" t="s">
        <v>83</v>
      </c>
      <c r="E51" s="101" t="s">
        <v>78</v>
      </c>
      <c r="F51" s="229" t="s">
        <v>134</v>
      </c>
      <c r="G51" s="229" t="s">
        <v>80</v>
      </c>
      <c r="H51" s="229" t="s">
        <v>130</v>
      </c>
      <c r="I51" s="199">
        <v>5250000</v>
      </c>
    </row>
    <row r="52" spans="2:9" ht="61.5" customHeight="1" x14ac:dyDescent="0.15">
      <c r="B52" s="134" t="s">
        <v>132</v>
      </c>
      <c r="C52" s="134" t="s">
        <v>133</v>
      </c>
      <c r="D52" s="101" t="s">
        <v>83</v>
      </c>
      <c r="E52" s="101" t="s">
        <v>78</v>
      </c>
      <c r="F52" s="229" t="s">
        <v>135</v>
      </c>
      <c r="G52" s="229" t="s">
        <v>80</v>
      </c>
      <c r="H52" s="229" t="s">
        <v>136</v>
      </c>
      <c r="I52" s="199">
        <v>5920000</v>
      </c>
    </row>
    <row r="53" spans="2:9" ht="30.75" customHeight="1" x14ac:dyDescent="0.15">
      <c r="B53" s="134" t="s">
        <v>132</v>
      </c>
      <c r="C53" s="134" t="s">
        <v>137</v>
      </c>
      <c r="D53" s="101" t="s">
        <v>120</v>
      </c>
      <c r="E53" s="101" t="s">
        <v>78</v>
      </c>
      <c r="F53" s="229" t="s">
        <v>138</v>
      </c>
      <c r="G53" s="229" t="s">
        <v>80</v>
      </c>
      <c r="H53" s="229" t="s">
        <v>139</v>
      </c>
      <c r="I53" s="199">
        <v>7923812</v>
      </c>
    </row>
    <row r="54" spans="2:9" ht="30.75" customHeight="1" x14ac:dyDescent="0.15">
      <c r="B54" s="134" t="s">
        <v>140</v>
      </c>
      <c r="C54" s="134" t="s">
        <v>137</v>
      </c>
      <c r="D54" s="101" t="s">
        <v>120</v>
      </c>
      <c r="E54" s="101" t="s">
        <v>78</v>
      </c>
      <c r="F54" s="229" t="s">
        <v>138</v>
      </c>
      <c r="G54" s="229" t="s">
        <v>80</v>
      </c>
      <c r="H54" s="229" t="s">
        <v>139</v>
      </c>
      <c r="I54" s="199">
        <v>3961906</v>
      </c>
    </row>
    <row r="55" spans="2:9" ht="30.75" customHeight="1" x14ac:dyDescent="0.15">
      <c r="B55" s="134" t="s">
        <v>140</v>
      </c>
      <c r="C55" s="134" t="s">
        <v>119</v>
      </c>
      <c r="D55" s="101" t="s">
        <v>120</v>
      </c>
      <c r="E55" s="101" t="s">
        <v>78</v>
      </c>
      <c r="F55" s="229" t="s">
        <v>79</v>
      </c>
      <c r="G55" s="229" t="s">
        <v>80</v>
      </c>
      <c r="H55" s="229" t="s">
        <v>81</v>
      </c>
      <c r="I55" s="199">
        <v>15136115</v>
      </c>
    </row>
    <row r="56" spans="2:9" ht="30.75" customHeight="1" x14ac:dyDescent="0.15">
      <c r="B56" s="134" t="s">
        <v>140</v>
      </c>
      <c r="C56" s="134" t="s">
        <v>141</v>
      </c>
      <c r="D56" s="101" t="s">
        <v>120</v>
      </c>
      <c r="E56" s="101" t="s">
        <v>78</v>
      </c>
      <c r="F56" s="229" t="s">
        <v>142</v>
      </c>
      <c r="G56" s="229" t="s">
        <v>80</v>
      </c>
      <c r="H56" s="229" t="s">
        <v>143</v>
      </c>
      <c r="I56" s="199">
        <v>22281465</v>
      </c>
    </row>
    <row r="57" spans="2:9" ht="30.75" customHeight="1" x14ac:dyDescent="0.15">
      <c r="B57" s="134" t="s">
        <v>144</v>
      </c>
      <c r="C57" s="134" t="s">
        <v>137</v>
      </c>
      <c r="D57" s="101" t="s">
        <v>145</v>
      </c>
      <c r="E57" s="101" t="s">
        <v>78</v>
      </c>
      <c r="F57" s="229" t="s">
        <v>138</v>
      </c>
      <c r="G57" s="229" t="s">
        <v>80</v>
      </c>
      <c r="H57" s="229" t="s">
        <v>139</v>
      </c>
      <c r="I57" s="199">
        <v>3961906</v>
      </c>
    </row>
    <row r="58" spans="2:9" ht="30.75" customHeight="1" x14ac:dyDescent="0.15">
      <c r="B58" s="134" t="s">
        <v>144</v>
      </c>
      <c r="C58" s="134" t="s">
        <v>146</v>
      </c>
      <c r="D58" s="101" t="s">
        <v>77</v>
      </c>
      <c r="E58" s="101" t="s">
        <v>78</v>
      </c>
      <c r="F58" s="229" t="s">
        <v>147</v>
      </c>
      <c r="G58" s="229" t="s">
        <v>80</v>
      </c>
      <c r="H58" s="229" t="s">
        <v>148</v>
      </c>
      <c r="I58" s="199">
        <v>121044550</v>
      </c>
    </row>
    <row r="59" spans="2:9" ht="30.75" customHeight="1" x14ac:dyDescent="0.15">
      <c r="B59" s="134" t="s">
        <v>144</v>
      </c>
      <c r="C59" s="134" t="s">
        <v>149</v>
      </c>
      <c r="D59" s="101" t="s">
        <v>77</v>
      </c>
      <c r="E59" s="101" t="s">
        <v>78</v>
      </c>
      <c r="F59" s="229" t="s">
        <v>147</v>
      </c>
      <c r="G59" s="229" t="s">
        <v>80</v>
      </c>
      <c r="H59" s="229" t="s">
        <v>148</v>
      </c>
      <c r="I59" s="199">
        <v>448955850</v>
      </c>
    </row>
    <row r="60" spans="2:9" ht="30.75" customHeight="1" x14ac:dyDescent="0.15">
      <c r="B60" s="134" t="s">
        <v>144</v>
      </c>
      <c r="C60" s="134" t="s">
        <v>150</v>
      </c>
      <c r="D60" s="101" t="s">
        <v>77</v>
      </c>
      <c r="E60" s="101" t="s">
        <v>78</v>
      </c>
      <c r="F60" s="229" t="s">
        <v>147</v>
      </c>
      <c r="G60" s="229" t="s">
        <v>80</v>
      </c>
      <c r="H60" s="229" t="s">
        <v>148</v>
      </c>
      <c r="I60" s="199">
        <v>4000000</v>
      </c>
    </row>
    <row r="61" spans="2:9" ht="30.75" customHeight="1" x14ac:dyDescent="0.15">
      <c r="B61" s="134" t="s">
        <v>144</v>
      </c>
      <c r="C61" s="134" t="s">
        <v>151</v>
      </c>
      <c r="D61" s="101" t="s">
        <v>83</v>
      </c>
      <c r="E61" s="101" t="s">
        <v>78</v>
      </c>
      <c r="F61" s="229" t="s">
        <v>138</v>
      </c>
      <c r="G61" s="229" t="s">
        <v>80</v>
      </c>
      <c r="H61" s="229" t="s">
        <v>139</v>
      </c>
      <c r="I61" s="199">
        <v>4000000</v>
      </c>
    </row>
    <row r="62" spans="2:9" ht="33.75" x14ac:dyDescent="0.15">
      <c r="B62" s="134" t="s">
        <v>144</v>
      </c>
      <c r="C62" s="134" t="s">
        <v>152</v>
      </c>
      <c r="D62" s="101" t="s">
        <v>145</v>
      </c>
      <c r="E62" s="101" t="s">
        <v>78</v>
      </c>
      <c r="F62" s="229" t="s">
        <v>153</v>
      </c>
      <c r="G62" s="229" t="s">
        <v>80</v>
      </c>
      <c r="H62" s="229" t="s">
        <v>154</v>
      </c>
      <c r="I62" s="199">
        <v>10000000</v>
      </c>
    </row>
    <row r="63" spans="2:9" ht="37.5" customHeight="1" x14ac:dyDescent="0.15">
      <c r="B63" s="134" t="s">
        <v>144</v>
      </c>
      <c r="C63" s="134" t="s">
        <v>152</v>
      </c>
      <c r="D63" s="101" t="s">
        <v>145</v>
      </c>
      <c r="E63" s="101" t="s">
        <v>78</v>
      </c>
      <c r="F63" s="229" t="s">
        <v>155</v>
      </c>
      <c r="G63" s="229" t="s">
        <v>80</v>
      </c>
      <c r="H63" s="229" t="s">
        <v>130</v>
      </c>
      <c r="I63" s="199">
        <v>9784449</v>
      </c>
    </row>
    <row r="64" spans="2:9" ht="37.5" customHeight="1" x14ac:dyDescent="0.15">
      <c r="B64" s="134" t="s">
        <v>156</v>
      </c>
      <c r="C64" s="134" t="s">
        <v>157</v>
      </c>
      <c r="D64" s="101" t="s">
        <v>83</v>
      </c>
      <c r="E64" s="101" t="s">
        <v>78</v>
      </c>
      <c r="F64" s="229" t="s">
        <v>158</v>
      </c>
      <c r="G64" s="229" t="s">
        <v>80</v>
      </c>
      <c r="H64" s="229" t="s">
        <v>130</v>
      </c>
      <c r="I64" s="199">
        <v>2020000</v>
      </c>
    </row>
    <row r="65" spans="2:9" ht="37.5" customHeight="1" x14ac:dyDescent="0.15">
      <c r="B65" s="134" t="s">
        <v>156</v>
      </c>
      <c r="C65" s="134" t="s">
        <v>159</v>
      </c>
      <c r="D65" s="101" t="s">
        <v>77</v>
      </c>
      <c r="E65" s="101" t="s">
        <v>78</v>
      </c>
      <c r="F65" s="229" t="s">
        <v>134</v>
      </c>
      <c r="G65" s="229" t="s">
        <v>80</v>
      </c>
      <c r="H65" s="229" t="s">
        <v>130</v>
      </c>
      <c r="I65" s="199">
        <v>3410000</v>
      </c>
    </row>
    <row r="66" spans="2:9" ht="37.5" customHeight="1" x14ac:dyDescent="0.15">
      <c r="B66" s="134" t="s">
        <v>160</v>
      </c>
      <c r="C66" s="134" t="s">
        <v>137</v>
      </c>
      <c r="D66" s="101" t="s">
        <v>145</v>
      </c>
      <c r="E66" s="101" t="s">
        <v>78</v>
      </c>
      <c r="F66" s="229" t="s">
        <v>138</v>
      </c>
      <c r="G66" s="229" t="s">
        <v>80</v>
      </c>
      <c r="H66" s="229" t="s">
        <v>139</v>
      </c>
      <c r="I66" s="199">
        <v>3961906</v>
      </c>
    </row>
    <row r="67" spans="2:9" ht="37.5" customHeight="1" x14ac:dyDescent="0.15">
      <c r="B67" s="134" t="s">
        <v>161</v>
      </c>
      <c r="C67" s="134" t="s">
        <v>137</v>
      </c>
      <c r="D67" s="101" t="s">
        <v>145</v>
      </c>
      <c r="E67" s="101" t="s">
        <v>78</v>
      </c>
      <c r="F67" s="229" t="s">
        <v>138</v>
      </c>
      <c r="G67" s="229" t="s">
        <v>80</v>
      </c>
      <c r="H67" s="229" t="s">
        <v>139</v>
      </c>
      <c r="I67" s="199">
        <v>3961906</v>
      </c>
    </row>
    <row r="68" spans="2:9" ht="37.5" customHeight="1" x14ac:dyDescent="0.15">
      <c r="B68" s="134" t="s">
        <v>161</v>
      </c>
      <c r="C68" s="134" t="s">
        <v>162</v>
      </c>
      <c r="D68" s="101" t="s">
        <v>77</v>
      </c>
      <c r="E68" s="101" t="s">
        <v>78</v>
      </c>
      <c r="F68" s="229" t="s">
        <v>163</v>
      </c>
      <c r="G68" s="229" t="s">
        <v>80</v>
      </c>
      <c r="H68" s="229" t="s">
        <v>136</v>
      </c>
      <c r="I68" s="199">
        <v>4960000</v>
      </c>
    </row>
    <row r="69" spans="2:9" ht="37.5" customHeight="1" x14ac:dyDescent="0.15">
      <c r="B69" s="134" t="s">
        <v>161</v>
      </c>
      <c r="C69" s="134" t="s">
        <v>133</v>
      </c>
      <c r="D69" s="101" t="s">
        <v>83</v>
      </c>
      <c r="E69" s="101" t="s">
        <v>78</v>
      </c>
      <c r="F69" s="229" t="s">
        <v>164</v>
      </c>
      <c r="G69" s="229" t="s">
        <v>80</v>
      </c>
      <c r="H69" s="229" t="s">
        <v>130</v>
      </c>
      <c r="I69" s="199">
        <v>10450000</v>
      </c>
    </row>
    <row r="70" spans="2:9" ht="37.5" customHeight="1" x14ac:dyDescent="0.15">
      <c r="B70" s="134" t="s">
        <v>161</v>
      </c>
      <c r="C70" s="134" t="s">
        <v>165</v>
      </c>
      <c r="D70" s="101" t="s">
        <v>83</v>
      </c>
      <c r="E70" s="101" t="s">
        <v>78</v>
      </c>
      <c r="F70" s="229" t="s">
        <v>158</v>
      </c>
      <c r="G70" s="229" t="s">
        <v>80</v>
      </c>
      <c r="H70" s="229" t="s">
        <v>130</v>
      </c>
      <c r="I70" s="199">
        <v>4650000</v>
      </c>
    </row>
    <row r="71" spans="2:9" ht="37.5" customHeight="1" x14ac:dyDescent="0.15">
      <c r="B71" s="134" t="s">
        <v>161</v>
      </c>
      <c r="C71" s="134" t="s">
        <v>166</v>
      </c>
      <c r="D71" s="101" t="s">
        <v>77</v>
      </c>
      <c r="E71" s="101" t="s">
        <v>78</v>
      </c>
      <c r="F71" s="229" t="s">
        <v>167</v>
      </c>
      <c r="G71" s="229" t="s">
        <v>80</v>
      </c>
      <c r="H71" s="229" t="s">
        <v>168</v>
      </c>
      <c r="I71" s="199">
        <v>1850000</v>
      </c>
    </row>
    <row r="72" spans="2:9" ht="37.5" customHeight="1" x14ac:dyDescent="0.15">
      <c r="B72" s="134" t="s">
        <v>169</v>
      </c>
      <c r="C72" s="134" t="s">
        <v>137</v>
      </c>
      <c r="D72" s="101" t="s">
        <v>145</v>
      </c>
      <c r="E72" s="101" t="s">
        <v>78</v>
      </c>
      <c r="F72" s="229" t="s">
        <v>138</v>
      </c>
      <c r="G72" s="229" t="s">
        <v>80</v>
      </c>
      <c r="H72" s="229" t="s">
        <v>139</v>
      </c>
      <c r="I72" s="199">
        <v>3961906</v>
      </c>
    </row>
    <row r="73" spans="2:9" ht="37.5" customHeight="1" x14ac:dyDescent="0.15">
      <c r="B73" s="134" t="s">
        <v>169</v>
      </c>
      <c r="C73" s="134" t="s">
        <v>170</v>
      </c>
      <c r="D73" s="101" t="s">
        <v>77</v>
      </c>
      <c r="E73" s="101" t="s">
        <v>78</v>
      </c>
      <c r="F73" s="229" t="s">
        <v>171</v>
      </c>
      <c r="G73" s="229" t="s">
        <v>80</v>
      </c>
      <c r="H73" s="229" t="s">
        <v>148</v>
      </c>
      <c r="I73" s="199">
        <v>534500000</v>
      </c>
    </row>
    <row r="74" spans="2:9" ht="37.5" customHeight="1" x14ac:dyDescent="0.15">
      <c r="B74" s="134" t="s">
        <v>169</v>
      </c>
      <c r="C74" s="134" t="s">
        <v>172</v>
      </c>
      <c r="D74" s="101" t="s">
        <v>77</v>
      </c>
      <c r="E74" s="101" t="s">
        <v>78</v>
      </c>
      <c r="F74" s="229" t="s">
        <v>173</v>
      </c>
      <c r="G74" s="229" t="s">
        <v>80</v>
      </c>
      <c r="H74" s="229" t="s">
        <v>174</v>
      </c>
      <c r="I74" s="199">
        <v>1500000</v>
      </c>
    </row>
    <row r="75" spans="2:9" ht="37.5" customHeight="1" x14ac:dyDescent="0.15">
      <c r="B75" s="134" t="s">
        <v>175</v>
      </c>
      <c r="C75" s="134" t="s">
        <v>137</v>
      </c>
      <c r="D75" s="101" t="s">
        <v>145</v>
      </c>
      <c r="E75" s="101" t="s">
        <v>78</v>
      </c>
      <c r="F75" s="229" t="s">
        <v>138</v>
      </c>
      <c r="G75" s="229" t="s">
        <v>80</v>
      </c>
      <c r="H75" s="229" t="s">
        <v>139</v>
      </c>
      <c r="I75" s="199">
        <v>3961906</v>
      </c>
    </row>
    <row r="76" spans="2:9" ht="37.5" customHeight="1" x14ac:dyDescent="0.15">
      <c r="B76" s="134" t="s">
        <v>175</v>
      </c>
      <c r="C76" s="134" t="s">
        <v>123</v>
      </c>
      <c r="D76" s="101" t="s">
        <v>77</v>
      </c>
      <c r="E76" s="101" t="s">
        <v>78</v>
      </c>
      <c r="F76" s="229" t="s">
        <v>147</v>
      </c>
      <c r="G76" s="229" t="s">
        <v>80</v>
      </c>
      <c r="H76" s="229" t="s">
        <v>176</v>
      </c>
      <c r="I76" s="199">
        <v>40000000</v>
      </c>
    </row>
    <row r="77" spans="2:9" ht="37.5" customHeight="1" x14ac:dyDescent="0.15">
      <c r="B77" s="134" t="s">
        <v>175</v>
      </c>
      <c r="C77" s="134" t="s">
        <v>177</v>
      </c>
      <c r="D77" s="101" t="s">
        <v>83</v>
      </c>
      <c r="E77" s="101" t="s">
        <v>78</v>
      </c>
      <c r="F77" s="229" t="s">
        <v>79</v>
      </c>
      <c r="G77" s="229" t="s">
        <v>80</v>
      </c>
      <c r="H77" s="229" t="s">
        <v>81</v>
      </c>
      <c r="I77" s="199">
        <v>3000000</v>
      </c>
    </row>
    <row r="78" spans="2:9" ht="37.5" customHeight="1" x14ac:dyDescent="0.15">
      <c r="B78" s="134" t="s">
        <v>175</v>
      </c>
      <c r="C78" s="134" t="s">
        <v>178</v>
      </c>
      <c r="D78" s="101" t="s">
        <v>145</v>
      </c>
      <c r="E78" s="101" t="s">
        <v>78</v>
      </c>
      <c r="F78" s="229" t="s">
        <v>138</v>
      </c>
      <c r="G78" s="229" t="s">
        <v>80</v>
      </c>
      <c r="H78" s="229" t="s">
        <v>139</v>
      </c>
      <c r="I78" s="199">
        <v>4000000</v>
      </c>
    </row>
    <row r="79" spans="2:9" ht="37.5" customHeight="1" x14ac:dyDescent="0.15">
      <c r="B79" s="134" t="s">
        <v>175</v>
      </c>
      <c r="C79" s="134" t="s">
        <v>179</v>
      </c>
      <c r="D79" s="101" t="s">
        <v>83</v>
      </c>
      <c r="E79" s="101" t="s">
        <v>78</v>
      </c>
      <c r="F79" s="229" t="s">
        <v>147</v>
      </c>
      <c r="G79" s="229" t="s">
        <v>80</v>
      </c>
      <c r="H79" s="229" t="s">
        <v>176</v>
      </c>
      <c r="I79" s="199">
        <v>95000000</v>
      </c>
    </row>
    <row r="80" spans="2:9" x14ac:dyDescent="0.15">
      <c r="I80" s="287">
        <f>SUM(I6:I79)</f>
        <v>2186053644</v>
      </c>
    </row>
    <row r="81" spans="4:9" x14ac:dyDescent="0.15">
      <c r="I81" s="287"/>
    </row>
    <row r="82" spans="4:9" x14ac:dyDescent="0.15">
      <c r="D82" s="1" t="s">
        <v>120</v>
      </c>
    </row>
    <row r="83" spans="4:9" x14ac:dyDescent="0.15">
      <c r="D83" s="1" t="s">
        <v>180</v>
      </c>
    </row>
  </sheetData>
  <autoFilter ref="A5:I80" xr:uid="{00000000-0001-0000-0300-000000000000}"/>
  <mergeCells count="4">
    <mergeCell ref="B3:I3"/>
    <mergeCell ref="B1:I1"/>
    <mergeCell ref="B2:I2"/>
    <mergeCell ref="F4:H4"/>
  </mergeCells>
  <dataValidations count="2">
    <dataValidation type="list" allowBlank="1" showInputMessage="1" showErrorMessage="1" sqref="E6:E56 E69:E70 E76:E77 E79" xr:uid="{00000000-0002-0000-0300-000001000000}">
      <formula1>$E$60:$E$61</formula1>
    </dataValidation>
    <dataValidation type="list" allowBlank="1" showInputMessage="1" showErrorMessage="1" sqref="D6:D56 D79 D76:D77 D69:D70" xr:uid="{00000000-0002-0000-0300-000000000000}">
      <formula1>$D$60:$D$83</formula1>
    </dataValidation>
  </dataValidations>
  <printOptions horizontalCentered="1"/>
  <pageMargins left="0.25" right="0.25" top="0.75" bottom="0.75" header="0.3" footer="0.3"/>
  <pageSetup scale="69"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A9ADBA-54DF-4E50-B7DD-F6AB61D57922}">
  <dimension ref="B1:J46"/>
  <sheetViews>
    <sheetView showGridLines="0" zoomScaleNormal="100" workbookViewId="0">
      <selection activeCell="G5" sqref="G5:H14"/>
    </sheetView>
  </sheetViews>
  <sheetFormatPr baseColWidth="10" defaultColWidth="11.42578125" defaultRowHeight="14.25" customHeight="1" x14ac:dyDescent="0.15"/>
  <cols>
    <col min="1" max="1" width="2.7109375" style="1" customWidth="1"/>
    <col min="2" max="2" width="45.140625" style="1" customWidth="1"/>
    <col min="3" max="3" width="21.7109375" style="132" customWidth="1"/>
    <col min="4" max="4" width="49.28515625" style="1" bestFit="1" customWidth="1"/>
    <col min="5" max="5" width="32.5703125" style="1" customWidth="1"/>
    <col min="6" max="6" width="28.7109375" style="132" bestFit="1" customWidth="1"/>
    <col min="7" max="7" width="20.42578125" style="1" customWidth="1"/>
    <col min="8" max="8" width="24.7109375" style="97" customWidth="1"/>
    <col min="9" max="10" width="24.7109375" style="1" customWidth="1"/>
    <col min="11" max="11" width="14.7109375" style="1" customWidth="1"/>
    <col min="12" max="16384" width="11.42578125" style="1"/>
  </cols>
  <sheetData>
    <row r="1" spans="2:10" ht="26.25" customHeight="1" x14ac:dyDescent="0.15">
      <c r="B1" s="381" t="s">
        <v>181</v>
      </c>
      <c r="C1" s="381"/>
      <c r="D1" s="381"/>
      <c r="E1" s="381"/>
      <c r="F1" s="381"/>
      <c r="G1" s="381"/>
      <c r="H1" s="381"/>
      <c r="I1" s="381"/>
      <c r="J1" s="381"/>
    </row>
    <row r="2" spans="2:10" ht="43.5" customHeight="1" thickBot="1" x14ac:dyDescent="0.2">
      <c r="B2" s="383" t="s">
        <v>182</v>
      </c>
      <c r="C2" s="383"/>
      <c r="D2" s="383"/>
      <c r="E2" s="383"/>
      <c r="F2" s="383"/>
      <c r="G2" s="383"/>
    </row>
    <row r="3" spans="2:10" ht="33.6" customHeight="1" thickBot="1" x14ac:dyDescent="0.2">
      <c r="B3" s="384" t="s">
        <v>183</v>
      </c>
      <c r="C3" s="385"/>
      <c r="D3" s="385"/>
      <c r="E3" s="385"/>
      <c r="F3" s="385"/>
      <c r="G3" s="385"/>
      <c r="H3" s="386"/>
    </row>
    <row r="4" spans="2:10" ht="77.099999999999994" customHeight="1" thickBot="1" x14ac:dyDescent="0.2">
      <c r="B4" s="136" t="s">
        <v>184</v>
      </c>
      <c r="C4" s="137" t="s">
        <v>185</v>
      </c>
      <c r="D4" s="137" t="s">
        <v>186</v>
      </c>
      <c r="E4" s="137" t="s">
        <v>187</v>
      </c>
      <c r="F4" s="137" t="s">
        <v>188</v>
      </c>
      <c r="G4" s="138" t="s">
        <v>189</v>
      </c>
      <c r="H4" s="139" t="s">
        <v>190</v>
      </c>
    </row>
    <row r="5" spans="2:10" ht="19.5" customHeight="1" x14ac:dyDescent="0.15">
      <c r="B5" s="308"/>
      <c r="C5" s="309"/>
      <c r="D5" s="135" t="s">
        <v>192</v>
      </c>
      <c r="E5" s="135" t="s">
        <v>193</v>
      </c>
      <c r="F5" s="233" t="s">
        <v>194</v>
      </c>
      <c r="G5" s="200"/>
      <c r="H5" s="234"/>
    </row>
    <row r="6" spans="2:10" ht="19.5" customHeight="1" x14ac:dyDescent="0.15">
      <c r="B6" s="308"/>
      <c r="C6" s="309"/>
      <c r="D6" s="135" t="s">
        <v>196</v>
      </c>
      <c r="E6" s="135" t="s">
        <v>197</v>
      </c>
      <c r="F6" s="233" t="s">
        <v>194</v>
      </c>
      <c r="G6" s="200"/>
      <c r="H6" s="234"/>
    </row>
    <row r="7" spans="2:10" ht="19.5" customHeight="1" x14ac:dyDescent="0.15">
      <c r="B7" s="308"/>
      <c r="C7" s="310"/>
      <c r="D7" s="135" t="s">
        <v>199</v>
      </c>
      <c r="E7" s="135" t="s">
        <v>193</v>
      </c>
      <c r="F7" s="233" t="s">
        <v>194</v>
      </c>
      <c r="G7" s="200"/>
      <c r="H7" s="234"/>
    </row>
    <row r="8" spans="2:10" ht="19.5" customHeight="1" x14ac:dyDescent="0.15">
      <c r="B8" s="308"/>
      <c r="C8" s="309"/>
      <c r="D8" s="135" t="s">
        <v>200</v>
      </c>
      <c r="E8" s="135" t="s">
        <v>197</v>
      </c>
      <c r="F8" s="233" t="s">
        <v>194</v>
      </c>
      <c r="G8" s="200"/>
      <c r="H8" s="234"/>
    </row>
    <row r="9" spans="2:10" ht="19.5" customHeight="1" x14ac:dyDescent="0.15">
      <c r="B9" s="308"/>
      <c r="C9" s="309"/>
      <c r="D9" s="135" t="s">
        <v>201</v>
      </c>
      <c r="E9" s="135" t="s">
        <v>202</v>
      </c>
      <c r="F9" s="233" t="s">
        <v>194</v>
      </c>
      <c r="G9" s="200"/>
      <c r="H9" s="234"/>
    </row>
    <row r="10" spans="2:10" ht="19.5" customHeight="1" x14ac:dyDescent="0.15">
      <c r="B10" s="308"/>
      <c r="C10" s="309"/>
      <c r="D10" s="135" t="s">
        <v>203</v>
      </c>
      <c r="E10" s="135" t="s">
        <v>193</v>
      </c>
      <c r="F10" s="233" t="s">
        <v>194</v>
      </c>
      <c r="G10" s="200"/>
      <c r="H10" s="234"/>
    </row>
    <row r="11" spans="2:10" ht="19.5" customHeight="1" x14ac:dyDescent="0.15">
      <c r="B11" s="308"/>
      <c r="C11" s="310"/>
      <c r="D11" s="135" t="s">
        <v>204</v>
      </c>
      <c r="E11" s="135" t="s">
        <v>205</v>
      </c>
      <c r="F11" s="233" t="s">
        <v>194</v>
      </c>
      <c r="G11" s="200"/>
      <c r="H11" s="234"/>
    </row>
    <row r="12" spans="2:10" ht="19.5" customHeight="1" x14ac:dyDescent="0.15">
      <c r="B12" s="308"/>
      <c r="C12" s="309"/>
      <c r="D12" s="135" t="s">
        <v>206</v>
      </c>
      <c r="E12" s="135" t="s">
        <v>207</v>
      </c>
      <c r="F12" s="233" t="s">
        <v>194</v>
      </c>
      <c r="G12" s="200"/>
      <c r="H12" s="234"/>
    </row>
    <row r="13" spans="2:10" ht="19.5" customHeight="1" x14ac:dyDescent="0.15">
      <c r="B13" s="308"/>
      <c r="C13" s="309"/>
      <c r="D13" s="135" t="s">
        <v>208</v>
      </c>
      <c r="E13" s="135" t="s">
        <v>202</v>
      </c>
      <c r="F13" s="233" t="s">
        <v>194</v>
      </c>
      <c r="G13" s="200"/>
      <c r="H13" s="234"/>
    </row>
    <row r="14" spans="2:10" ht="19.5" customHeight="1" thickBot="1" x14ac:dyDescent="0.2">
      <c r="B14" s="308"/>
      <c r="C14" s="310"/>
      <c r="D14" s="135" t="s">
        <v>209</v>
      </c>
      <c r="E14" s="135" t="s">
        <v>202</v>
      </c>
      <c r="F14" s="233" t="s">
        <v>194</v>
      </c>
      <c r="G14" s="200"/>
      <c r="H14" s="234"/>
    </row>
    <row r="15" spans="2:10" ht="24" customHeight="1" thickBot="1" x14ac:dyDescent="0.2">
      <c r="B15" s="387" t="s">
        <v>210</v>
      </c>
      <c r="C15" s="388"/>
      <c r="D15" s="388"/>
      <c r="E15" s="388"/>
      <c r="F15" s="388"/>
      <c r="G15" s="388"/>
      <c r="H15" s="235">
        <f>SUM(H5:H14)</f>
        <v>0</v>
      </c>
    </row>
    <row r="19" spans="3:3" ht="14.25" customHeight="1" x14ac:dyDescent="0.15">
      <c r="C19" s="132" t="s">
        <v>211</v>
      </c>
    </row>
    <row r="20" spans="3:3" ht="14.25" customHeight="1" x14ac:dyDescent="0.15">
      <c r="C20" s="132" t="s">
        <v>212</v>
      </c>
    </row>
    <row r="40" spans="3:7" ht="14.25" customHeight="1" x14ac:dyDescent="0.15">
      <c r="C40" s="232" t="s">
        <v>213</v>
      </c>
      <c r="F40" s="232" t="s">
        <v>188</v>
      </c>
      <c r="G40" s="6"/>
    </row>
    <row r="41" spans="3:7" ht="14.25" customHeight="1" x14ac:dyDescent="0.15">
      <c r="C41" s="132" t="s">
        <v>198</v>
      </c>
      <c r="F41" s="132" t="s">
        <v>194</v>
      </c>
    </row>
    <row r="42" spans="3:7" ht="14.25" customHeight="1" x14ac:dyDescent="0.15">
      <c r="C42" s="132" t="s">
        <v>191</v>
      </c>
      <c r="F42" s="132" t="s">
        <v>214</v>
      </c>
    </row>
    <row r="43" spans="3:7" ht="14.25" customHeight="1" x14ac:dyDescent="0.15">
      <c r="C43" s="132" t="s">
        <v>215</v>
      </c>
      <c r="F43" s="132" t="s">
        <v>216</v>
      </c>
    </row>
    <row r="44" spans="3:7" ht="14.25" customHeight="1" x14ac:dyDescent="0.15">
      <c r="C44" s="132" t="s">
        <v>217</v>
      </c>
      <c r="F44" s="132" t="s">
        <v>218</v>
      </c>
    </row>
    <row r="45" spans="3:7" ht="14.25" customHeight="1" x14ac:dyDescent="0.15">
      <c r="C45" s="132" t="s">
        <v>219</v>
      </c>
      <c r="F45" s="132" t="s">
        <v>220</v>
      </c>
    </row>
    <row r="46" spans="3:7" ht="14.25" customHeight="1" x14ac:dyDescent="0.15">
      <c r="F46" s="132" t="s">
        <v>221</v>
      </c>
    </row>
  </sheetData>
  <mergeCells count="4">
    <mergeCell ref="B1:J1"/>
    <mergeCell ref="B2:G2"/>
    <mergeCell ref="B3:H3"/>
    <mergeCell ref="B15:G15"/>
  </mergeCells>
  <dataValidations count="2">
    <dataValidation type="list" allowBlank="1" showInputMessage="1" showErrorMessage="1" sqref="F5:F14" xr:uid="{D3C63BE8-8BEA-4A3C-8325-C0841098FEA4}">
      <formula1>$F$41:$F$46</formula1>
    </dataValidation>
    <dataValidation type="list" allowBlank="1" showInputMessage="1" showErrorMessage="1" sqref="C5:C14" xr:uid="{EB8EC2B9-18E9-4A98-9116-2A02DC0D1FD3}">
      <formula1>$C$41:$C$47</formula1>
    </dataValidation>
  </dataValidations>
  <pageMargins left="0.7" right="0.7" top="0.75" bottom="0.75" header="0.3" footer="0.3"/>
  <pageSetup scale="9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Y43"/>
  <sheetViews>
    <sheetView showGridLines="0" topLeftCell="H33" zoomScale="80" zoomScaleNormal="80" zoomScaleSheetLayoutView="50" workbookViewId="0">
      <selection activeCell="R37" sqref="R37"/>
    </sheetView>
  </sheetViews>
  <sheetFormatPr baseColWidth="10" defaultColWidth="9.140625" defaultRowHeight="11.25" x14ac:dyDescent="0.15"/>
  <cols>
    <col min="1" max="1" width="1.7109375" style="77" customWidth="1"/>
    <col min="2" max="2" width="8.85546875" style="122" customWidth="1"/>
    <col min="3" max="3" width="22.28515625" style="122" customWidth="1"/>
    <col min="4" max="4" width="21" style="122" customWidth="1"/>
    <col min="5" max="5" width="60.42578125" style="122" customWidth="1"/>
    <col min="6" max="6" width="40.7109375" style="122" customWidth="1"/>
    <col min="7" max="7" width="35.5703125" style="123" customWidth="1"/>
    <col min="8" max="8" width="23" style="77" customWidth="1"/>
    <col min="9" max="9" width="15.7109375" style="77" customWidth="1"/>
    <col min="10" max="10" width="17.28515625" style="77" customWidth="1"/>
    <col min="11" max="11" width="23" style="77" customWidth="1"/>
    <col min="12" max="15" width="8.28515625" style="77" customWidth="1"/>
    <col min="16" max="16" width="18.7109375" style="77" customWidth="1"/>
    <col min="17" max="17" width="18.7109375" style="205" customWidth="1"/>
    <col min="18" max="18" width="180.42578125" style="77" customWidth="1"/>
    <col min="19" max="19" width="49.140625" style="77" customWidth="1"/>
    <col min="20" max="20" width="29.85546875" style="77" customWidth="1"/>
    <col min="21" max="21" width="22.7109375" style="77" customWidth="1"/>
    <col min="22" max="22" width="17.28515625" style="77" customWidth="1"/>
    <col min="23" max="23" width="25.28515625" style="77" customWidth="1"/>
    <col min="24" max="24" width="27.7109375" style="77" customWidth="1"/>
    <col min="25" max="27" width="12.7109375" style="77" customWidth="1"/>
    <col min="28" max="28" width="11.42578125" style="77"/>
    <col min="29" max="29" width="8" style="77" customWidth="1"/>
    <col min="30" max="30" width="8.28515625" style="77" customWidth="1"/>
    <col min="31" max="31" width="12.42578125" style="77" customWidth="1"/>
    <col min="32" max="16384" width="9.140625" style="77"/>
  </cols>
  <sheetData>
    <row r="1" spans="2:25" ht="33" customHeight="1" x14ac:dyDescent="0.15">
      <c r="B1" s="394" t="s">
        <v>222</v>
      </c>
      <c r="C1" s="394"/>
      <c r="D1" s="394"/>
      <c r="E1" s="394"/>
      <c r="F1" s="394"/>
      <c r="G1" s="394"/>
      <c r="H1" s="394"/>
      <c r="I1" s="394"/>
      <c r="J1" s="394"/>
      <c r="K1" s="394"/>
      <c r="L1" s="394"/>
      <c r="M1" s="394"/>
      <c r="N1" s="394"/>
      <c r="O1" s="394"/>
      <c r="P1" s="394"/>
      <c r="Q1" s="394"/>
      <c r="R1" s="394"/>
      <c r="S1" s="394"/>
      <c r="T1" s="394"/>
      <c r="U1" s="394"/>
      <c r="V1" s="394"/>
      <c r="W1" s="394"/>
      <c r="X1" s="394"/>
      <c r="Y1" s="114"/>
    </row>
    <row r="2" spans="2:25" ht="32.25" customHeight="1" thickBot="1" x14ac:dyDescent="0.2">
      <c r="B2" s="402" t="s">
        <v>223</v>
      </c>
      <c r="C2" s="402"/>
      <c r="D2" s="403"/>
      <c r="E2" s="403"/>
      <c r="F2" s="403"/>
      <c r="G2" s="403"/>
      <c r="H2" s="403"/>
      <c r="I2" s="403"/>
      <c r="J2" s="403"/>
      <c r="K2" s="403"/>
      <c r="L2" s="403"/>
      <c r="M2" s="403"/>
      <c r="N2" s="403"/>
      <c r="O2" s="403"/>
      <c r="P2" s="403"/>
      <c r="Q2" s="403"/>
      <c r="R2" s="403"/>
      <c r="S2" s="403"/>
      <c r="T2" s="403"/>
      <c r="U2" s="403"/>
      <c r="V2" s="403"/>
      <c r="W2" s="403"/>
      <c r="X2" s="403"/>
    </row>
    <row r="3" spans="2:25" ht="32.25" customHeight="1" x14ac:dyDescent="0.15">
      <c r="B3" s="407" t="s">
        <v>224</v>
      </c>
      <c r="C3" s="422" t="s">
        <v>225</v>
      </c>
      <c r="D3" s="410" t="s">
        <v>226</v>
      </c>
      <c r="E3" s="410" t="s">
        <v>227</v>
      </c>
      <c r="F3" s="410" t="s">
        <v>228</v>
      </c>
      <c r="G3" s="410" t="s">
        <v>229</v>
      </c>
      <c r="H3" s="410" t="s">
        <v>230</v>
      </c>
      <c r="I3" s="410" t="s">
        <v>231</v>
      </c>
      <c r="J3" s="410" t="s">
        <v>232</v>
      </c>
      <c r="K3" s="410" t="s">
        <v>233</v>
      </c>
      <c r="L3" s="413" t="s">
        <v>234</v>
      </c>
      <c r="M3" s="414"/>
      <c r="N3" s="414"/>
      <c r="O3" s="415"/>
      <c r="P3" s="419" t="s">
        <v>235</v>
      </c>
      <c r="Q3" s="389" t="s">
        <v>236</v>
      </c>
      <c r="R3" s="395" t="s">
        <v>237</v>
      </c>
      <c r="S3" s="396"/>
      <c r="T3" s="396"/>
      <c r="U3" s="396"/>
      <c r="V3" s="396"/>
      <c r="W3" s="396"/>
      <c r="X3" s="397"/>
    </row>
    <row r="4" spans="2:25" ht="50.1" customHeight="1" x14ac:dyDescent="0.15">
      <c r="B4" s="408"/>
      <c r="C4" s="423"/>
      <c r="D4" s="411"/>
      <c r="E4" s="411"/>
      <c r="F4" s="411"/>
      <c r="G4" s="411"/>
      <c r="H4" s="411"/>
      <c r="I4" s="411"/>
      <c r="J4" s="411"/>
      <c r="K4" s="411"/>
      <c r="L4" s="416"/>
      <c r="M4" s="417"/>
      <c r="N4" s="417"/>
      <c r="O4" s="418"/>
      <c r="P4" s="420"/>
      <c r="Q4" s="390"/>
      <c r="R4" s="398" t="s">
        <v>238</v>
      </c>
      <c r="S4" s="400" t="s">
        <v>239</v>
      </c>
      <c r="T4" s="400" t="s">
        <v>240</v>
      </c>
      <c r="U4" s="400" t="s">
        <v>241</v>
      </c>
      <c r="V4" s="404" t="s">
        <v>242</v>
      </c>
      <c r="W4" s="405"/>
      <c r="X4" s="406"/>
    </row>
    <row r="5" spans="2:25" ht="56.1" customHeight="1" thickBot="1" x14ac:dyDescent="0.2">
      <c r="B5" s="408"/>
      <c r="C5" s="424"/>
      <c r="D5" s="412"/>
      <c r="E5" s="412"/>
      <c r="F5" s="412"/>
      <c r="G5" s="412"/>
      <c r="H5" s="412"/>
      <c r="I5" s="412"/>
      <c r="J5" s="412"/>
      <c r="K5" s="412"/>
      <c r="L5" s="115" t="s">
        <v>243</v>
      </c>
      <c r="M5" s="115" t="s">
        <v>244</v>
      </c>
      <c r="N5" s="115" t="s">
        <v>245</v>
      </c>
      <c r="O5" s="115" t="s">
        <v>246</v>
      </c>
      <c r="P5" s="421"/>
      <c r="Q5" s="391"/>
      <c r="R5" s="399"/>
      <c r="S5" s="401"/>
      <c r="T5" s="401"/>
      <c r="U5" s="401"/>
      <c r="V5" s="116" t="s">
        <v>247</v>
      </c>
      <c r="W5" s="116" t="s">
        <v>248</v>
      </c>
      <c r="X5" s="117" t="s">
        <v>249</v>
      </c>
    </row>
    <row r="6" spans="2:25" ht="24" customHeight="1" thickBot="1" x14ac:dyDescent="0.2">
      <c r="B6" s="408"/>
      <c r="C6" s="183"/>
      <c r="D6" s="143"/>
      <c r="E6" s="143"/>
      <c r="F6" s="143"/>
      <c r="G6" s="144"/>
      <c r="H6" s="144"/>
      <c r="I6" s="143"/>
      <c r="J6" s="145"/>
      <c r="K6" s="143"/>
      <c r="L6" s="143"/>
      <c r="M6" s="143"/>
      <c r="N6" s="143"/>
      <c r="O6" s="143"/>
      <c r="P6" s="146"/>
      <c r="Q6" s="206" t="s">
        <v>250</v>
      </c>
      <c r="R6" s="227"/>
      <c r="S6" s="218"/>
      <c r="T6" s="219"/>
      <c r="U6" s="220"/>
      <c r="V6" s="207"/>
      <c r="W6" s="140"/>
      <c r="X6" s="141"/>
    </row>
    <row r="7" spans="2:25" ht="154.5" customHeight="1" x14ac:dyDescent="0.15">
      <c r="B7" s="408"/>
      <c r="C7" s="431" t="s">
        <v>251</v>
      </c>
      <c r="D7" s="434" t="s">
        <v>252</v>
      </c>
      <c r="E7" s="179" t="s">
        <v>253</v>
      </c>
      <c r="F7" s="179" t="s">
        <v>254</v>
      </c>
      <c r="G7" s="180" t="s">
        <v>255</v>
      </c>
      <c r="H7" s="181" t="s">
        <v>256</v>
      </c>
      <c r="I7" s="182">
        <v>100</v>
      </c>
      <c r="J7" s="165" t="s">
        <v>257</v>
      </c>
      <c r="K7" s="151" t="s">
        <v>258</v>
      </c>
      <c r="L7" s="152" t="s">
        <v>195</v>
      </c>
      <c r="M7" s="152" t="s">
        <v>195</v>
      </c>
      <c r="N7" s="152" t="s">
        <v>195</v>
      </c>
      <c r="O7" s="152" t="s">
        <v>195</v>
      </c>
      <c r="P7" s="142" t="s">
        <v>259</v>
      </c>
      <c r="Q7" s="275">
        <f>155+1</f>
        <v>156</v>
      </c>
      <c r="R7" s="324" t="s">
        <v>260</v>
      </c>
      <c r="S7" s="208" t="s">
        <v>261</v>
      </c>
      <c r="T7" s="217" t="s">
        <v>262</v>
      </c>
      <c r="U7" s="211" t="s">
        <v>263</v>
      </c>
      <c r="V7" s="210" t="s">
        <v>250</v>
      </c>
      <c r="W7" s="210" t="s">
        <v>250</v>
      </c>
      <c r="X7" s="118"/>
    </row>
    <row r="8" spans="2:25" ht="169.5" customHeight="1" x14ac:dyDescent="0.15">
      <c r="B8" s="408"/>
      <c r="C8" s="432"/>
      <c r="D8" s="435"/>
      <c r="E8" s="170" t="s">
        <v>264</v>
      </c>
      <c r="F8" s="170" t="s">
        <v>254</v>
      </c>
      <c r="G8" s="171" t="s">
        <v>265</v>
      </c>
      <c r="H8" s="153" t="s">
        <v>256</v>
      </c>
      <c r="I8" s="173">
        <v>240</v>
      </c>
      <c r="J8" s="166" t="s">
        <v>257</v>
      </c>
      <c r="K8" s="154" t="s">
        <v>266</v>
      </c>
      <c r="L8" s="155" t="s">
        <v>195</v>
      </c>
      <c r="M8" s="155" t="s">
        <v>195</v>
      </c>
      <c r="N8" s="155" t="s">
        <v>195</v>
      </c>
      <c r="O8" s="155" t="s">
        <v>195</v>
      </c>
      <c r="P8" s="142" t="s">
        <v>267</v>
      </c>
      <c r="Q8" s="275">
        <f>358+263+27+8+1+5+1</f>
        <v>663</v>
      </c>
      <c r="R8" s="324" t="s">
        <v>268</v>
      </c>
      <c r="S8" s="208" t="s">
        <v>261</v>
      </c>
      <c r="T8" s="258" t="s">
        <v>269</v>
      </c>
      <c r="U8" s="212" t="s">
        <v>263</v>
      </c>
      <c r="V8" s="209" t="s">
        <v>250</v>
      </c>
      <c r="W8" s="209" t="s">
        <v>250</v>
      </c>
      <c r="X8" s="120"/>
    </row>
    <row r="9" spans="2:25" ht="104.25" customHeight="1" x14ac:dyDescent="0.15">
      <c r="B9" s="408"/>
      <c r="C9" s="433"/>
      <c r="D9" s="436"/>
      <c r="E9" s="170" t="s">
        <v>270</v>
      </c>
      <c r="F9" s="170" t="s">
        <v>254</v>
      </c>
      <c r="G9" s="171" t="s">
        <v>271</v>
      </c>
      <c r="H9" s="153" t="s">
        <v>256</v>
      </c>
      <c r="I9" s="173">
        <v>5</v>
      </c>
      <c r="J9" s="166" t="s">
        <v>272</v>
      </c>
      <c r="K9" s="154" t="s">
        <v>273</v>
      </c>
      <c r="L9" s="155" t="s">
        <v>195</v>
      </c>
      <c r="M9" s="155" t="s">
        <v>195</v>
      </c>
      <c r="N9" s="155" t="s">
        <v>195</v>
      </c>
      <c r="O9" s="155" t="s">
        <v>195</v>
      </c>
      <c r="P9" s="142" t="s">
        <v>274</v>
      </c>
      <c r="Q9" s="275">
        <f>5+10+1</f>
        <v>16</v>
      </c>
      <c r="R9" s="268" t="s">
        <v>275</v>
      </c>
      <c r="S9" s="208" t="s">
        <v>276</v>
      </c>
      <c r="T9" s="224" t="s">
        <v>277</v>
      </c>
      <c r="U9" s="225" t="s">
        <v>263</v>
      </c>
      <c r="V9" s="213" t="s">
        <v>278</v>
      </c>
      <c r="W9" s="209" t="s">
        <v>250</v>
      </c>
      <c r="X9" s="120"/>
    </row>
    <row r="10" spans="2:25" ht="297.75" customHeight="1" x14ac:dyDescent="0.15">
      <c r="B10" s="408"/>
      <c r="C10" s="437" t="s">
        <v>279</v>
      </c>
      <c r="D10" s="438" t="s">
        <v>280</v>
      </c>
      <c r="E10" s="170" t="s">
        <v>281</v>
      </c>
      <c r="F10" s="170" t="s">
        <v>282</v>
      </c>
      <c r="G10" s="174" t="s">
        <v>283</v>
      </c>
      <c r="H10" s="175" t="s">
        <v>284</v>
      </c>
      <c r="I10" s="173">
        <v>5</v>
      </c>
      <c r="J10" s="167" t="s">
        <v>285</v>
      </c>
      <c r="K10" s="156" t="s">
        <v>286</v>
      </c>
      <c r="L10" s="157" t="s">
        <v>195</v>
      </c>
      <c r="M10" s="157" t="s">
        <v>195</v>
      </c>
      <c r="N10" s="157" t="s">
        <v>195</v>
      </c>
      <c r="O10" s="157" t="s">
        <v>195</v>
      </c>
      <c r="P10" s="119" t="s">
        <v>287</v>
      </c>
      <c r="Q10" s="275">
        <f>6+5+2</f>
        <v>13</v>
      </c>
      <c r="R10" s="268" t="s">
        <v>288</v>
      </c>
      <c r="S10" s="223" t="s">
        <v>261</v>
      </c>
      <c r="T10" s="222" t="s">
        <v>289</v>
      </c>
      <c r="U10" s="212" t="s">
        <v>263</v>
      </c>
      <c r="V10" s="209" t="s">
        <v>250</v>
      </c>
      <c r="W10" s="209" t="s">
        <v>250</v>
      </c>
      <c r="X10" s="120"/>
    </row>
    <row r="11" spans="2:25" ht="250.5" customHeight="1" x14ac:dyDescent="0.15">
      <c r="B11" s="408"/>
      <c r="C11" s="432"/>
      <c r="D11" s="435"/>
      <c r="E11" s="170" t="s">
        <v>290</v>
      </c>
      <c r="F11" s="170" t="s">
        <v>282</v>
      </c>
      <c r="G11" s="171" t="s">
        <v>291</v>
      </c>
      <c r="H11" s="153" t="s">
        <v>256</v>
      </c>
      <c r="I11" s="172">
        <v>2</v>
      </c>
      <c r="J11" s="166" t="s">
        <v>292</v>
      </c>
      <c r="K11" s="154" t="s">
        <v>293</v>
      </c>
      <c r="L11" s="155" t="s">
        <v>195</v>
      </c>
      <c r="M11" s="155" t="s">
        <v>195</v>
      </c>
      <c r="N11" s="155" t="s">
        <v>195</v>
      </c>
      <c r="O11" s="155" t="s">
        <v>195</v>
      </c>
      <c r="P11" s="119" t="s">
        <v>294</v>
      </c>
      <c r="Q11" s="275">
        <v>6</v>
      </c>
      <c r="R11" s="268" t="s">
        <v>295</v>
      </c>
      <c r="S11" s="223" t="s">
        <v>261</v>
      </c>
      <c r="T11" s="257" t="s">
        <v>296</v>
      </c>
      <c r="U11" s="226" t="s">
        <v>263</v>
      </c>
      <c r="V11" s="209" t="s">
        <v>250</v>
      </c>
      <c r="W11" s="209" t="s">
        <v>250</v>
      </c>
      <c r="X11" s="120"/>
    </row>
    <row r="12" spans="2:25" ht="162.75" customHeight="1" x14ac:dyDescent="0.15">
      <c r="B12" s="408"/>
      <c r="C12" s="433"/>
      <c r="D12" s="436"/>
      <c r="E12" s="170" t="s">
        <v>297</v>
      </c>
      <c r="F12" s="170" t="s">
        <v>282</v>
      </c>
      <c r="G12" s="171" t="s">
        <v>291</v>
      </c>
      <c r="H12" s="153" t="s">
        <v>256</v>
      </c>
      <c r="I12" s="172">
        <v>2</v>
      </c>
      <c r="J12" s="166" t="s">
        <v>298</v>
      </c>
      <c r="K12" s="154" t="s">
        <v>299</v>
      </c>
      <c r="L12" s="155" t="s">
        <v>195</v>
      </c>
      <c r="M12" s="155" t="s">
        <v>195</v>
      </c>
      <c r="N12" s="155" t="s">
        <v>195</v>
      </c>
      <c r="O12" s="155" t="s">
        <v>195</v>
      </c>
      <c r="P12" s="119" t="s">
        <v>300</v>
      </c>
      <c r="Q12" s="275">
        <v>4</v>
      </c>
      <c r="R12" s="274" t="s">
        <v>301</v>
      </c>
      <c r="S12" s="223" t="s">
        <v>261</v>
      </c>
      <c r="T12" s="257" t="s">
        <v>302</v>
      </c>
      <c r="U12" s="226" t="s">
        <v>263</v>
      </c>
      <c r="V12" s="209" t="s">
        <v>250</v>
      </c>
      <c r="W12" s="209" t="s">
        <v>250</v>
      </c>
      <c r="X12" s="120"/>
    </row>
    <row r="13" spans="2:25" ht="409.5" customHeight="1" x14ac:dyDescent="0.15">
      <c r="B13" s="408"/>
      <c r="C13" s="437" t="s">
        <v>303</v>
      </c>
      <c r="D13" s="438" t="s">
        <v>304</v>
      </c>
      <c r="E13" s="170" t="s">
        <v>305</v>
      </c>
      <c r="F13" s="170" t="s">
        <v>254</v>
      </c>
      <c r="G13" s="171" t="s">
        <v>291</v>
      </c>
      <c r="H13" s="153" t="s">
        <v>256</v>
      </c>
      <c r="I13" s="172">
        <v>20</v>
      </c>
      <c r="J13" s="166" t="s">
        <v>257</v>
      </c>
      <c r="K13" s="154" t="s">
        <v>306</v>
      </c>
      <c r="L13" s="155" t="s">
        <v>195</v>
      </c>
      <c r="M13" s="155" t="s">
        <v>195</v>
      </c>
      <c r="N13" s="155" t="s">
        <v>195</v>
      </c>
      <c r="O13" s="155" t="s">
        <v>195</v>
      </c>
      <c r="P13" s="119" t="s">
        <v>307</v>
      </c>
      <c r="Q13" s="275">
        <f>6+2+1+4+13+6+5+1+26+2+1+2+2+2+27+3+3+4+24+2+4+4</f>
        <v>144</v>
      </c>
      <c r="R13" s="274" t="s">
        <v>308</v>
      </c>
      <c r="S13" s="223" t="s">
        <v>261</v>
      </c>
      <c r="T13" s="257" t="s">
        <v>309</v>
      </c>
      <c r="U13" s="209" t="s">
        <v>263</v>
      </c>
      <c r="V13" s="211" t="s">
        <v>250</v>
      </c>
      <c r="W13" s="209" t="s">
        <v>250</v>
      </c>
      <c r="X13" s="120"/>
    </row>
    <row r="14" spans="2:25" ht="46.15" customHeight="1" x14ac:dyDescent="0.15">
      <c r="B14" s="408"/>
      <c r="C14" s="433"/>
      <c r="D14" s="436"/>
      <c r="E14" s="170" t="s">
        <v>310</v>
      </c>
      <c r="F14" s="170" t="s">
        <v>254</v>
      </c>
      <c r="G14" s="171" t="s">
        <v>265</v>
      </c>
      <c r="H14" s="176" t="s">
        <v>256</v>
      </c>
      <c r="I14" s="177">
        <v>1</v>
      </c>
      <c r="J14" s="166" t="s">
        <v>311</v>
      </c>
      <c r="K14" s="154" t="s">
        <v>312</v>
      </c>
      <c r="L14" s="155"/>
      <c r="M14" s="155"/>
      <c r="N14" s="155" t="s">
        <v>195</v>
      </c>
      <c r="O14" s="155" t="s">
        <v>195</v>
      </c>
      <c r="P14" s="119" t="s">
        <v>313</v>
      </c>
      <c r="Q14" s="275">
        <v>15</v>
      </c>
      <c r="R14" s="228" t="s">
        <v>314</v>
      </c>
      <c r="S14" s="208" t="s">
        <v>315</v>
      </c>
      <c r="T14" s="222" t="s">
        <v>316</v>
      </c>
      <c r="U14" s="214" t="s">
        <v>317</v>
      </c>
      <c r="V14" s="215" t="s">
        <v>318</v>
      </c>
      <c r="W14" s="209" t="s">
        <v>250</v>
      </c>
      <c r="X14" s="120"/>
    </row>
    <row r="15" spans="2:25" ht="213" customHeight="1" x14ac:dyDescent="0.15">
      <c r="B15" s="408"/>
      <c r="C15" s="437" t="s">
        <v>319</v>
      </c>
      <c r="D15" s="438" t="s">
        <v>320</v>
      </c>
      <c r="E15" s="178" t="s">
        <v>321</v>
      </c>
      <c r="F15" s="178" t="s">
        <v>322</v>
      </c>
      <c r="G15" s="171" t="s">
        <v>323</v>
      </c>
      <c r="H15" s="176" t="s">
        <v>284</v>
      </c>
      <c r="I15" s="177">
        <v>4</v>
      </c>
      <c r="J15" s="166" t="s">
        <v>324</v>
      </c>
      <c r="K15" s="154" t="s">
        <v>325</v>
      </c>
      <c r="L15" s="155"/>
      <c r="M15" s="155" t="s">
        <v>195</v>
      </c>
      <c r="N15" s="155" t="s">
        <v>195</v>
      </c>
      <c r="O15" s="155" t="s">
        <v>195</v>
      </c>
      <c r="P15" s="119" t="s">
        <v>326</v>
      </c>
      <c r="Q15" s="275">
        <f>7+1</f>
        <v>8</v>
      </c>
      <c r="R15" s="247" t="s">
        <v>327</v>
      </c>
      <c r="S15" s="208" t="s">
        <v>328</v>
      </c>
      <c r="T15" s="347" t="s">
        <v>329</v>
      </c>
      <c r="U15" s="209" t="s">
        <v>263</v>
      </c>
      <c r="V15" s="209" t="s">
        <v>250</v>
      </c>
      <c r="W15" s="209" t="s">
        <v>250</v>
      </c>
      <c r="X15" s="120"/>
    </row>
    <row r="16" spans="2:25" ht="248.25" customHeight="1" x14ac:dyDescent="0.15">
      <c r="B16" s="408"/>
      <c r="C16" s="432"/>
      <c r="D16" s="435"/>
      <c r="E16" s="170" t="s">
        <v>330</v>
      </c>
      <c r="F16" s="170" t="s">
        <v>322</v>
      </c>
      <c r="G16" s="171" t="s">
        <v>323</v>
      </c>
      <c r="H16" s="153" t="s">
        <v>284</v>
      </c>
      <c r="I16" s="172">
        <v>2</v>
      </c>
      <c r="J16" s="166" t="s">
        <v>331</v>
      </c>
      <c r="K16" s="154" t="s">
        <v>332</v>
      </c>
      <c r="L16" s="158"/>
      <c r="M16" s="155" t="s">
        <v>195</v>
      </c>
      <c r="N16" s="155" t="s">
        <v>195</v>
      </c>
      <c r="O16" s="155" t="s">
        <v>195</v>
      </c>
      <c r="P16" s="119" t="s">
        <v>333</v>
      </c>
      <c r="Q16" s="275">
        <f>5+5+4</f>
        <v>14</v>
      </c>
      <c r="R16" s="274" t="s">
        <v>334</v>
      </c>
      <c r="S16" s="208" t="s">
        <v>328</v>
      </c>
      <c r="T16" s="221" t="s">
        <v>335</v>
      </c>
      <c r="U16" s="209" t="s">
        <v>263</v>
      </c>
      <c r="V16" s="209" t="s">
        <v>250</v>
      </c>
      <c r="W16" s="209" t="s">
        <v>250</v>
      </c>
      <c r="X16" s="120"/>
    </row>
    <row r="17" spans="2:24" ht="134.25" customHeight="1" x14ac:dyDescent="0.15">
      <c r="B17" s="408"/>
      <c r="C17" s="432"/>
      <c r="D17" s="435"/>
      <c r="E17" s="170" t="s">
        <v>336</v>
      </c>
      <c r="F17" s="170" t="s">
        <v>322</v>
      </c>
      <c r="G17" s="171" t="s">
        <v>323</v>
      </c>
      <c r="H17" s="153" t="s">
        <v>284</v>
      </c>
      <c r="I17" s="172">
        <v>2</v>
      </c>
      <c r="J17" s="166" t="s">
        <v>337</v>
      </c>
      <c r="K17" s="154" t="s">
        <v>338</v>
      </c>
      <c r="L17" s="158"/>
      <c r="M17" s="155" t="s">
        <v>195</v>
      </c>
      <c r="N17" s="155" t="s">
        <v>195</v>
      </c>
      <c r="O17" s="155" t="s">
        <v>195</v>
      </c>
      <c r="P17" s="119" t="s">
        <v>339</v>
      </c>
      <c r="Q17" s="275">
        <v>5</v>
      </c>
      <c r="R17" s="274" t="s">
        <v>340</v>
      </c>
      <c r="S17" s="208" t="s">
        <v>341</v>
      </c>
      <c r="T17" s="221" t="s">
        <v>342</v>
      </c>
      <c r="U17" s="209" t="s">
        <v>263</v>
      </c>
      <c r="V17" s="209" t="s">
        <v>250</v>
      </c>
      <c r="W17" s="209" t="s">
        <v>250</v>
      </c>
      <c r="X17" s="120"/>
    </row>
    <row r="18" spans="2:24" ht="60.75" customHeight="1" x14ac:dyDescent="0.15">
      <c r="B18" s="408"/>
      <c r="C18" s="432"/>
      <c r="D18" s="435"/>
      <c r="E18" s="170" t="s">
        <v>343</v>
      </c>
      <c r="F18" s="170" t="s">
        <v>322</v>
      </c>
      <c r="G18" s="171" t="s">
        <v>265</v>
      </c>
      <c r="H18" s="153" t="s">
        <v>284</v>
      </c>
      <c r="I18" s="172">
        <v>1</v>
      </c>
      <c r="J18" s="166" t="s">
        <v>344</v>
      </c>
      <c r="K18" s="154" t="s">
        <v>345</v>
      </c>
      <c r="L18" s="158"/>
      <c r="M18" s="158"/>
      <c r="N18" s="155" t="s">
        <v>195</v>
      </c>
      <c r="O18" s="155" t="s">
        <v>195</v>
      </c>
      <c r="P18" s="119" t="s">
        <v>346</v>
      </c>
      <c r="Q18" s="275">
        <v>1</v>
      </c>
      <c r="R18" s="352" t="s">
        <v>347</v>
      </c>
      <c r="S18" s="208" t="s">
        <v>348</v>
      </c>
      <c r="T18" s="217" t="s">
        <v>349</v>
      </c>
      <c r="U18" s="211" t="s">
        <v>317</v>
      </c>
      <c r="V18" s="209" t="s">
        <v>250</v>
      </c>
      <c r="W18" s="209" t="s">
        <v>250</v>
      </c>
      <c r="X18" s="120"/>
    </row>
    <row r="19" spans="2:24" ht="139.5" customHeight="1" x14ac:dyDescent="0.15">
      <c r="B19" s="409"/>
      <c r="C19" s="433"/>
      <c r="D19" s="436"/>
      <c r="E19" s="170" t="s">
        <v>350</v>
      </c>
      <c r="F19" s="348" t="s">
        <v>322</v>
      </c>
      <c r="G19" s="154" t="s">
        <v>265</v>
      </c>
      <c r="H19" s="349" t="s">
        <v>284</v>
      </c>
      <c r="I19" s="172">
        <v>20</v>
      </c>
      <c r="J19" s="166" t="s">
        <v>285</v>
      </c>
      <c r="K19" s="154" t="s">
        <v>351</v>
      </c>
      <c r="L19" s="155" t="s">
        <v>195</v>
      </c>
      <c r="M19" s="158"/>
      <c r="N19" s="158"/>
      <c r="O19" s="158"/>
      <c r="P19" s="119" t="s">
        <v>352</v>
      </c>
      <c r="Q19" s="275">
        <f>32+1+3+2+2</f>
        <v>40</v>
      </c>
      <c r="R19" s="268" t="s">
        <v>353</v>
      </c>
      <c r="S19" s="223" t="s">
        <v>341</v>
      </c>
      <c r="T19" s="346" t="s">
        <v>354</v>
      </c>
      <c r="U19" s="212" t="s">
        <v>263</v>
      </c>
      <c r="V19" s="209" t="s">
        <v>250</v>
      </c>
      <c r="W19" s="209" t="s">
        <v>250</v>
      </c>
      <c r="X19" s="120"/>
    </row>
    <row r="20" spans="2:24" ht="253.5" customHeight="1" x14ac:dyDescent="0.15">
      <c r="B20" s="466" t="s">
        <v>355</v>
      </c>
      <c r="C20" s="469" t="s">
        <v>356</v>
      </c>
      <c r="D20" s="454" t="s">
        <v>357</v>
      </c>
      <c r="E20" s="455"/>
      <c r="F20" s="456" t="s">
        <v>358</v>
      </c>
      <c r="G20" s="456"/>
      <c r="H20" s="456"/>
      <c r="I20" s="159">
        <v>3</v>
      </c>
      <c r="J20" s="168" t="s">
        <v>359</v>
      </c>
      <c r="K20" s="160" t="s">
        <v>360</v>
      </c>
      <c r="L20" s="159" t="s">
        <v>361</v>
      </c>
      <c r="M20" s="159" t="s">
        <v>361</v>
      </c>
      <c r="N20" s="159" t="s">
        <v>361</v>
      </c>
      <c r="O20" s="159" t="s">
        <v>361</v>
      </c>
      <c r="P20" s="119" t="s">
        <v>362</v>
      </c>
      <c r="Q20" s="275">
        <v>3</v>
      </c>
      <c r="R20" s="274" t="s">
        <v>363</v>
      </c>
      <c r="S20" s="208" t="s">
        <v>341</v>
      </c>
      <c r="T20" s="217" t="s">
        <v>364</v>
      </c>
      <c r="U20" s="209" t="s">
        <v>263</v>
      </c>
      <c r="V20" s="209" t="s">
        <v>250</v>
      </c>
      <c r="W20" s="209" t="s">
        <v>250</v>
      </c>
      <c r="X20" s="120"/>
    </row>
    <row r="21" spans="2:24" ht="250.5" customHeight="1" x14ac:dyDescent="0.15">
      <c r="B21" s="467"/>
      <c r="C21" s="446"/>
      <c r="D21" s="454" t="s">
        <v>365</v>
      </c>
      <c r="E21" s="455"/>
      <c r="F21" s="451" t="s">
        <v>366</v>
      </c>
      <c r="G21" s="452"/>
      <c r="H21" s="453"/>
      <c r="I21" s="159">
        <v>3</v>
      </c>
      <c r="J21" s="168" t="s">
        <v>359</v>
      </c>
      <c r="K21" s="160" t="s">
        <v>360</v>
      </c>
      <c r="L21" s="159" t="s">
        <v>361</v>
      </c>
      <c r="M21" s="159" t="s">
        <v>361</v>
      </c>
      <c r="N21" s="159" t="s">
        <v>361</v>
      </c>
      <c r="O21" s="159" t="s">
        <v>361</v>
      </c>
      <c r="P21" s="119" t="s">
        <v>367</v>
      </c>
      <c r="Q21" s="275">
        <f>2+1+1+2</f>
        <v>6</v>
      </c>
      <c r="R21" s="274" t="s">
        <v>368</v>
      </c>
      <c r="S21" s="208" t="s">
        <v>341</v>
      </c>
      <c r="T21" s="347" t="s">
        <v>369</v>
      </c>
      <c r="U21" s="209" t="s">
        <v>250</v>
      </c>
      <c r="V21" s="209" t="s">
        <v>250</v>
      </c>
      <c r="W21" s="209" t="s">
        <v>250</v>
      </c>
      <c r="X21" s="120"/>
    </row>
    <row r="22" spans="2:24" ht="178.5" customHeight="1" x14ac:dyDescent="0.15">
      <c r="B22" s="467"/>
      <c r="C22" s="445" t="s">
        <v>370</v>
      </c>
      <c r="D22" s="447" t="s">
        <v>371</v>
      </c>
      <c r="E22" s="448"/>
      <c r="F22" s="451" t="s">
        <v>372</v>
      </c>
      <c r="G22" s="452"/>
      <c r="H22" s="453"/>
      <c r="I22" s="159">
        <v>14</v>
      </c>
      <c r="J22" s="168" t="s">
        <v>359</v>
      </c>
      <c r="K22" s="160" t="s">
        <v>360</v>
      </c>
      <c r="L22" s="159" t="s">
        <v>361</v>
      </c>
      <c r="M22" s="159" t="s">
        <v>361</v>
      </c>
      <c r="N22" s="159" t="s">
        <v>361</v>
      </c>
      <c r="O22" s="159" t="s">
        <v>361</v>
      </c>
      <c r="P22" s="119" t="s">
        <v>373</v>
      </c>
      <c r="Q22" s="275">
        <f>472+264+16</f>
        <v>752</v>
      </c>
      <c r="R22" s="268" t="s">
        <v>374</v>
      </c>
      <c r="S22" s="204" t="s">
        <v>341</v>
      </c>
      <c r="T22" s="222" t="s">
        <v>375</v>
      </c>
      <c r="U22" s="209" t="s">
        <v>263</v>
      </c>
      <c r="V22" s="209" t="s">
        <v>250</v>
      </c>
      <c r="W22" s="209" t="s">
        <v>250</v>
      </c>
      <c r="X22" s="120"/>
    </row>
    <row r="23" spans="2:24" ht="170.25" customHeight="1" x14ac:dyDescent="0.15">
      <c r="B23" s="467"/>
      <c r="C23" s="446"/>
      <c r="D23" s="449"/>
      <c r="E23" s="450"/>
      <c r="F23" s="451" t="s">
        <v>376</v>
      </c>
      <c r="G23" s="452"/>
      <c r="H23" s="453"/>
      <c r="I23" s="159">
        <v>13</v>
      </c>
      <c r="J23" s="168" t="s">
        <v>359</v>
      </c>
      <c r="K23" s="160" t="s">
        <v>360</v>
      </c>
      <c r="L23" s="159" t="s">
        <v>361</v>
      </c>
      <c r="M23" s="159" t="s">
        <v>361</v>
      </c>
      <c r="N23" s="159" t="s">
        <v>361</v>
      </c>
      <c r="O23" s="159" t="s">
        <v>361</v>
      </c>
      <c r="P23" s="119" t="s">
        <v>377</v>
      </c>
      <c r="Q23" s="275">
        <f>40+2+1+1+3+1+3</f>
        <v>51</v>
      </c>
      <c r="R23" s="268" t="s">
        <v>378</v>
      </c>
      <c r="S23" s="204" t="s">
        <v>341</v>
      </c>
      <c r="T23" s="322" t="s">
        <v>379</v>
      </c>
      <c r="U23" s="209" t="s">
        <v>263</v>
      </c>
      <c r="V23" s="209" t="s">
        <v>250</v>
      </c>
      <c r="W23" s="209" t="s">
        <v>250</v>
      </c>
      <c r="X23" s="120"/>
    </row>
    <row r="24" spans="2:24" ht="192" customHeight="1" x14ac:dyDescent="0.15">
      <c r="B24" s="467"/>
      <c r="C24" s="163" t="s">
        <v>380</v>
      </c>
      <c r="D24" s="454" t="s">
        <v>381</v>
      </c>
      <c r="E24" s="455"/>
      <c r="F24" s="451" t="s">
        <v>382</v>
      </c>
      <c r="G24" s="452"/>
      <c r="H24" s="453"/>
      <c r="I24" s="159">
        <v>2</v>
      </c>
      <c r="J24" s="168" t="s">
        <v>359</v>
      </c>
      <c r="K24" s="160" t="s">
        <v>360</v>
      </c>
      <c r="L24" s="159" t="s">
        <v>361</v>
      </c>
      <c r="M24" s="159" t="s">
        <v>361</v>
      </c>
      <c r="N24" s="159" t="s">
        <v>361</v>
      </c>
      <c r="O24" s="159" t="s">
        <v>361</v>
      </c>
      <c r="P24" s="119" t="s">
        <v>383</v>
      </c>
      <c r="Q24" s="275">
        <v>2</v>
      </c>
      <c r="R24" s="299" t="s">
        <v>384</v>
      </c>
      <c r="S24" s="298" t="s">
        <v>341</v>
      </c>
      <c r="T24" s="221" t="s">
        <v>385</v>
      </c>
      <c r="U24" s="209" t="s">
        <v>263</v>
      </c>
      <c r="V24" s="209" t="s">
        <v>250</v>
      </c>
      <c r="W24" s="209" t="s">
        <v>250</v>
      </c>
      <c r="X24" s="120"/>
    </row>
    <row r="25" spans="2:24" ht="75.75" customHeight="1" thickBot="1" x14ac:dyDescent="0.2">
      <c r="B25" s="468"/>
      <c r="C25" s="164" t="s">
        <v>386</v>
      </c>
      <c r="D25" s="461" t="s">
        <v>387</v>
      </c>
      <c r="E25" s="462"/>
      <c r="F25" s="463" t="s">
        <v>388</v>
      </c>
      <c r="G25" s="464"/>
      <c r="H25" s="465"/>
      <c r="I25" s="161">
        <v>2</v>
      </c>
      <c r="J25" s="169" t="s">
        <v>359</v>
      </c>
      <c r="K25" s="162" t="s">
        <v>360</v>
      </c>
      <c r="L25" s="161" t="s">
        <v>361</v>
      </c>
      <c r="M25" s="161" t="s">
        <v>361</v>
      </c>
      <c r="N25" s="161" t="s">
        <v>361</v>
      </c>
      <c r="O25" s="161" t="s">
        <v>361</v>
      </c>
      <c r="P25" s="121" t="s">
        <v>389</v>
      </c>
      <c r="Q25" s="276">
        <f>20+8+11</f>
        <v>39</v>
      </c>
      <c r="R25" s="231" t="s">
        <v>390</v>
      </c>
      <c r="S25" s="204" t="s">
        <v>341</v>
      </c>
      <c r="T25" s="248" t="s">
        <v>316</v>
      </c>
      <c r="U25" s="216" t="s">
        <v>250</v>
      </c>
      <c r="V25" s="216" t="s">
        <v>250</v>
      </c>
      <c r="W25" s="216" t="s">
        <v>250</v>
      </c>
      <c r="X25" s="147"/>
    </row>
    <row r="26" spans="2:24" ht="21" customHeight="1" thickBot="1" x14ac:dyDescent="0.2">
      <c r="I26" s="245">
        <f>SUM(I7:I25)</f>
        <v>441</v>
      </c>
      <c r="Q26" s="245">
        <f>SUM(Q7:Q25)</f>
        <v>1938</v>
      </c>
    </row>
    <row r="27" spans="2:24" ht="12" thickBot="1" x14ac:dyDescent="0.2">
      <c r="Q27" s="203"/>
    </row>
    <row r="28" spans="2:24" ht="24.4" customHeight="1" x14ac:dyDescent="0.15">
      <c r="B28" s="439" t="s">
        <v>391</v>
      </c>
      <c r="C28" s="440"/>
      <c r="D28" s="440"/>
      <c r="E28" s="440"/>
      <c r="F28" s="440"/>
      <c r="G28" s="440"/>
      <c r="H28" s="440"/>
      <c r="I28" s="440"/>
      <c r="J28" s="440"/>
      <c r="K28" s="440"/>
      <c r="L28" s="440"/>
      <c r="M28" s="440"/>
      <c r="N28" s="440"/>
      <c r="O28" s="440"/>
      <c r="P28" s="441"/>
      <c r="Q28" s="392" t="s">
        <v>250</v>
      </c>
      <c r="R28" s="427" t="s">
        <v>238</v>
      </c>
      <c r="S28" s="429" t="s">
        <v>239</v>
      </c>
      <c r="T28" s="429" t="s">
        <v>240</v>
      </c>
      <c r="U28" s="425" t="s">
        <v>392</v>
      </c>
      <c r="V28" s="123"/>
      <c r="W28" s="123"/>
      <c r="X28" s="123"/>
    </row>
    <row r="29" spans="2:24" ht="28.5" customHeight="1" thickBot="1" x14ac:dyDescent="0.2">
      <c r="B29" s="442"/>
      <c r="C29" s="443"/>
      <c r="D29" s="443"/>
      <c r="E29" s="443"/>
      <c r="F29" s="443"/>
      <c r="G29" s="443"/>
      <c r="H29" s="443"/>
      <c r="I29" s="443"/>
      <c r="J29" s="443"/>
      <c r="K29" s="443"/>
      <c r="L29" s="443"/>
      <c r="M29" s="443"/>
      <c r="N29" s="443"/>
      <c r="O29" s="443"/>
      <c r="P29" s="444"/>
      <c r="Q29" s="393"/>
      <c r="R29" s="428"/>
      <c r="S29" s="430"/>
      <c r="T29" s="430"/>
      <c r="U29" s="426"/>
      <c r="V29" s="123"/>
      <c r="W29" s="123"/>
      <c r="X29" s="123"/>
    </row>
    <row r="30" spans="2:24" ht="103.5" customHeight="1" x14ac:dyDescent="0.15">
      <c r="B30" s="459" t="s">
        <v>393</v>
      </c>
      <c r="C30" s="460"/>
      <c r="D30" s="460"/>
      <c r="E30" s="460"/>
      <c r="F30" s="460"/>
      <c r="G30" s="460"/>
      <c r="H30" s="460"/>
      <c r="I30" s="460"/>
      <c r="J30" s="460"/>
      <c r="K30" s="460"/>
      <c r="L30" s="460"/>
      <c r="M30" s="460"/>
      <c r="N30" s="460"/>
      <c r="O30" s="460"/>
      <c r="P30" s="460"/>
      <c r="Q30" s="295" t="s">
        <v>394</v>
      </c>
      <c r="R30" s="355" t="s">
        <v>395</v>
      </c>
      <c r="S30" s="261" t="s">
        <v>396</v>
      </c>
      <c r="T30" s="250" t="s">
        <v>364</v>
      </c>
      <c r="U30" s="249" t="s">
        <v>317</v>
      </c>
      <c r="V30" s="123"/>
      <c r="W30" s="123"/>
      <c r="X30" s="123"/>
    </row>
    <row r="31" spans="2:24" ht="70.5" customHeight="1" x14ac:dyDescent="0.15">
      <c r="B31" s="457" t="s">
        <v>397</v>
      </c>
      <c r="C31" s="458"/>
      <c r="D31" s="458"/>
      <c r="E31" s="458"/>
      <c r="F31" s="458"/>
      <c r="G31" s="458"/>
      <c r="H31" s="458"/>
      <c r="I31" s="458"/>
      <c r="J31" s="458"/>
      <c r="K31" s="458"/>
      <c r="L31" s="458"/>
      <c r="M31" s="458"/>
      <c r="N31" s="458"/>
      <c r="O31" s="458"/>
      <c r="P31" s="458"/>
      <c r="Q31" s="296" t="s">
        <v>394</v>
      </c>
      <c r="R31" s="271" t="s">
        <v>398</v>
      </c>
      <c r="S31" s="261" t="s">
        <v>396</v>
      </c>
      <c r="T31" s="323" t="s">
        <v>316</v>
      </c>
      <c r="U31" s="126"/>
      <c r="V31" s="123"/>
      <c r="W31" s="123"/>
      <c r="X31" s="123"/>
    </row>
    <row r="32" spans="2:24" ht="70.5" customHeight="1" x14ac:dyDescent="0.15">
      <c r="B32" s="457" t="s">
        <v>399</v>
      </c>
      <c r="C32" s="458"/>
      <c r="D32" s="458"/>
      <c r="E32" s="458"/>
      <c r="F32" s="458"/>
      <c r="G32" s="458"/>
      <c r="H32" s="458"/>
      <c r="I32" s="458"/>
      <c r="J32" s="458"/>
      <c r="K32" s="458"/>
      <c r="L32" s="458"/>
      <c r="M32" s="458"/>
      <c r="N32" s="458"/>
      <c r="O32" s="458"/>
      <c r="P32" s="458"/>
      <c r="Q32" s="296" t="s">
        <v>394</v>
      </c>
      <c r="R32" s="259" t="s">
        <v>400</v>
      </c>
      <c r="S32" s="261" t="s">
        <v>396</v>
      </c>
      <c r="T32" s="294" t="s">
        <v>401</v>
      </c>
      <c r="U32" s="270" t="s">
        <v>263</v>
      </c>
      <c r="V32" s="123"/>
      <c r="W32" s="123"/>
      <c r="X32" s="123"/>
    </row>
    <row r="33" spans="2:24" ht="139.5" customHeight="1" x14ac:dyDescent="0.15">
      <c r="B33" s="457" t="s">
        <v>402</v>
      </c>
      <c r="C33" s="458"/>
      <c r="D33" s="458"/>
      <c r="E33" s="458"/>
      <c r="F33" s="458"/>
      <c r="G33" s="458"/>
      <c r="H33" s="458"/>
      <c r="I33" s="458"/>
      <c r="J33" s="458"/>
      <c r="K33" s="458"/>
      <c r="L33" s="458"/>
      <c r="M33" s="458"/>
      <c r="N33" s="458"/>
      <c r="O33" s="458"/>
      <c r="P33" s="458"/>
      <c r="Q33" s="296" t="s">
        <v>394</v>
      </c>
      <c r="R33" s="345" t="s">
        <v>403</v>
      </c>
      <c r="S33" s="261" t="s">
        <v>396</v>
      </c>
      <c r="T33" s="269" t="s">
        <v>404</v>
      </c>
      <c r="U33" s="270" t="s">
        <v>263</v>
      </c>
      <c r="V33" s="123"/>
      <c r="W33" s="123"/>
      <c r="X33" s="123"/>
    </row>
    <row r="34" spans="2:24" ht="165" customHeight="1" x14ac:dyDescent="0.15">
      <c r="B34" s="457" t="s">
        <v>405</v>
      </c>
      <c r="C34" s="458"/>
      <c r="D34" s="458"/>
      <c r="E34" s="458"/>
      <c r="F34" s="458"/>
      <c r="G34" s="458"/>
      <c r="H34" s="458"/>
      <c r="I34" s="458"/>
      <c r="J34" s="458"/>
      <c r="K34" s="458"/>
      <c r="L34" s="458"/>
      <c r="M34" s="458"/>
      <c r="N34" s="458"/>
      <c r="O34" s="458"/>
      <c r="P34" s="458"/>
      <c r="Q34" s="296" t="s">
        <v>394</v>
      </c>
      <c r="R34" s="345" t="s">
        <v>406</v>
      </c>
      <c r="S34" s="261" t="s">
        <v>396</v>
      </c>
      <c r="T34" s="269" t="s">
        <v>407</v>
      </c>
      <c r="U34" s="270" t="s">
        <v>263</v>
      </c>
      <c r="V34" s="123"/>
      <c r="W34" s="123"/>
      <c r="X34" s="123"/>
    </row>
    <row r="35" spans="2:24" ht="83.25" customHeight="1" x14ac:dyDescent="0.15">
      <c r="B35" s="457" t="s">
        <v>408</v>
      </c>
      <c r="C35" s="458"/>
      <c r="D35" s="458"/>
      <c r="E35" s="458"/>
      <c r="F35" s="458"/>
      <c r="G35" s="458"/>
      <c r="H35" s="458"/>
      <c r="I35" s="458"/>
      <c r="J35" s="458"/>
      <c r="K35" s="458"/>
      <c r="L35" s="458"/>
      <c r="M35" s="458"/>
      <c r="N35" s="458"/>
      <c r="O35" s="458"/>
      <c r="P35" s="458"/>
      <c r="Q35" s="296" t="s">
        <v>394</v>
      </c>
      <c r="R35" s="299" t="s">
        <v>409</v>
      </c>
      <c r="S35" s="261" t="s">
        <v>396</v>
      </c>
      <c r="T35" s="323" t="s">
        <v>410</v>
      </c>
      <c r="U35" s="270" t="s">
        <v>263</v>
      </c>
      <c r="V35" s="123"/>
      <c r="W35" s="123"/>
      <c r="X35" s="123"/>
    </row>
    <row r="36" spans="2:24" ht="70.5" customHeight="1" x14ac:dyDescent="0.15">
      <c r="B36" s="457" t="s">
        <v>411</v>
      </c>
      <c r="C36" s="458"/>
      <c r="D36" s="458"/>
      <c r="E36" s="458"/>
      <c r="F36" s="458"/>
      <c r="G36" s="458"/>
      <c r="H36" s="458"/>
      <c r="I36" s="458"/>
      <c r="J36" s="458"/>
      <c r="K36" s="458"/>
      <c r="L36" s="458"/>
      <c r="M36" s="458"/>
      <c r="N36" s="458"/>
      <c r="O36" s="458"/>
      <c r="P36" s="458"/>
      <c r="Q36" s="296" t="s">
        <v>250</v>
      </c>
      <c r="R36" s="361" t="s">
        <v>412</v>
      </c>
      <c r="S36" s="124"/>
      <c r="T36" s="125"/>
      <c r="U36" s="126"/>
      <c r="V36" s="123"/>
      <c r="W36" s="123"/>
      <c r="X36" s="123"/>
    </row>
    <row r="37" spans="2:24" ht="70.5" customHeight="1" x14ac:dyDescent="0.15">
      <c r="B37" s="470" t="s">
        <v>413</v>
      </c>
      <c r="C37" s="471"/>
      <c r="D37" s="471"/>
      <c r="E37" s="448"/>
      <c r="F37" s="454" t="s">
        <v>414</v>
      </c>
      <c r="G37" s="458"/>
      <c r="H37" s="458"/>
      <c r="I37" s="458"/>
      <c r="J37" s="458"/>
      <c r="K37" s="458"/>
      <c r="L37" s="458"/>
      <c r="M37" s="458"/>
      <c r="N37" s="458"/>
      <c r="O37" s="458"/>
      <c r="P37" s="458"/>
      <c r="Q37" s="296" t="s">
        <v>394</v>
      </c>
      <c r="R37" s="353" t="s">
        <v>415</v>
      </c>
      <c r="S37" s="261" t="s">
        <v>396</v>
      </c>
      <c r="T37" s="354" t="s">
        <v>416</v>
      </c>
      <c r="U37" s="127"/>
      <c r="V37" s="123"/>
      <c r="W37" s="123"/>
      <c r="X37" s="123"/>
    </row>
    <row r="38" spans="2:24" ht="70.5" customHeight="1" thickBot="1" x14ac:dyDescent="0.2">
      <c r="B38" s="472"/>
      <c r="C38" s="473"/>
      <c r="D38" s="473"/>
      <c r="E38" s="474"/>
      <c r="F38" s="461" t="s">
        <v>417</v>
      </c>
      <c r="G38" s="475"/>
      <c r="H38" s="475"/>
      <c r="I38" s="475"/>
      <c r="J38" s="475"/>
      <c r="K38" s="475"/>
      <c r="L38" s="475"/>
      <c r="M38" s="475"/>
      <c r="N38" s="475"/>
      <c r="O38" s="475"/>
      <c r="P38" s="475"/>
      <c r="Q38" s="297" t="s">
        <v>394</v>
      </c>
      <c r="R38" s="260" t="s">
        <v>418</v>
      </c>
      <c r="S38" s="128"/>
      <c r="T38" s="129"/>
      <c r="U38" s="130"/>
    </row>
    <row r="40" spans="2:24" x14ac:dyDescent="0.15">
      <c r="U40" s="131" t="s">
        <v>419</v>
      </c>
    </row>
    <row r="41" spans="2:24" x14ac:dyDescent="0.15">
      <c r="U41" s="77" t="s">
        <v>263</v>
      </c>
    </row>
    <row r="42" spans="2:24" x14ac:dyDescent="0.15">
      <c r="U42" s="77" t="s">
        <v>317</v>
      </c>
    </row>
    <row r="43" spans="2:24" x14ac:dyDescent="0.15">
      <c r="U43" s="77" t="s">
        <v>420</v>
      </c>
    </row>
  </sheetData>
  <autoFilter ref="C6:X6" xr:uid="{00000000-0001-0000-0500-000000000000}"/>
  <mergeCells count="59">
    <mergeCell ref="B34:P34"/>
    <mergeCell ref="B35:P35"/>
    <mergeCell ref="B36:P36"/>
    <mergeCell ref="B37:E38"/>
    <mergeCell ref="F37:P37"/>
    <mergeCell ref="F38:P38"/>
    <mergeCell ref="F3:F5"/>
    <mergeCell ref="G3:G5"/>
    <mergeCell ref="H3:H5"/>
    <mergeCell ref="F20:H20"/>
    <mergeCell ref="B33:P33"/>
    <mergeCell ref="B30:P30"/>
    <mergeCell ref="B31:P31"/>
    <mergeCell ref="B32:P32"/>
    <mergeCell ref="F24:H24"/>
    <mergeCell ref="D25:E25"/>
    <mergeCell ref="F25:H25"/>
    <mergeCell ref="B20:B25"/>
    <mergeCell ref="C20:C21"/>
    <mergeCell ref="D20:E20"/>
    <mergeCell ref="D24:E24"/>
    <mergeCell ref="F21:H21"/>
    <mergeCell ref="C22:C23"/>
    <mergeCell ref="D22:E23"/>
    <mergeCell ref="F22:H22"/>
    <mergeCell ref="F23:H23"/>
    <mergeCell ref="D21:E21"/>
    <mergeCell ref="C3:C5"/>
    <mergeCell ref="D3:D5"/>
    <mergeCell ref="U28:U29"/>
    <mergeCell ref="R28:R29"/>
    <mergeCell ref="S28:S29"/>
    <mergeCell ref="T28:T29"/>
    <mergeCell ref="C7:C9"/>
    <mergeCell ref="D7:D9"/>
    <mergeCell ref="C10:C12"/>
    <mergeCell ref="D10:D12"/>
    <mergeCell ref="C13:C14"/>
    <mergeCell ref="D13:D14"/>
    <mergeCell ref="C15:C19"/>
    <mergeCell ref="D15:D19"/>
    <mergeCell ref="B28:P29"/>
    <mergeCell ref="E3:E5"/>
    <mergeCell ref="Q3:Q5"/>
    <mergeCell ref="Q28:Q29"/>
    <mergeCell ref="B1:X1"/>
    <mergeCell ref="R3:X3"/>
    <mergeCell ref="R4:R5"/>
    <mergeCell ref="S4:S5"/>
    <mergeCell ref="T4:T5"/>
    <mergeCell ref="B2:X2"/>
    <mergeCell ref="V4:X4"/>
    <mergeCell ref="U4:U5"/>
    <mergeCell ref="B3:B19"/>
    <mergeCell ref="J3:J5"/>
    <mergeCell ref="K3:K5"/>
    <mergeCell ref="L3:O4"/>
    <mergeCell ref="I3:I5"/>
    <mergeCell ref="P3:P5"/>
  </mergeCells>
  <phoneticPr fontId="26" type="noConversion"/>
  <dataValidations count="1">
    <dataValidation type="list" allowBlank="1" showInputMessage="1" showErrorMessage="1" sqref="X7:X25 U30:U38" xr:uid="{00000000-0002-0000-0500-000000000000}">
      <formula1>$U$41:$U$42</formula1>
    </dataValidation>
  </dataValidations>
  <hyperlinks>
    <hyperlink ref="V9" r:id="rId1" xr:uid="{0F5728D1-509C-40FC-906F-066E4D971ACC}"/>
    <hyperlink ref="V14" r:id="rId2" xr:uid="{6C6E1011-7C98-4A5E-B395-D5CD3CBE0E5D}"/>
  </hyperlinks>
  <pageMargins left="0.7" right="0.7" top="0.75" bottom="0.75" header="0.3" footer="0.3"/>
  <pageSetup orientation="portrait"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X382"/>
  <sheetViews>
    <sheetView showGridLines="0" topLeftCell="A12" zoomScale="90" zoomScaleNormal="90" workbookViewId="0">
      <selection activeCell="C8" sqref="C8"/>
    </sheetView>
  </sheetViews>
  <sheetFormatPr baseColWidth="10" defaultColWidth="9.140625" defaultRowHeight="11.25" x14ac:dyDescent="0.15"/>
  <cols>
    <col min="1" max="1" width="4.28515625" style="1" customWidth="1"/>
    <col min="2" max="2" width="32.28515625" style="132" customWidth="1"/>
    <col min="3" max="3" width="25.140625" style="132" customWidth="1"/>
    <col min="4" max="4" width="43.140625" style="202" customWidth="1"/>
    <col min="5" max="5" width="24.42578125" style="1" customWidth="1"/>
    <col min="6" max="7" width="21.5703125" style="132" customWidth="1"/>
    <col min="8" max="8" width="19" style="132" customWidth="1"/>
    <col min="9" max="9" width="14" style="132" customWidth="1"/>
    <col min="10" max="10" width="75" style="202" customWidth="1"/>
    <col min="11" max="11" width="17" style="132" customWidth="1"/>
    <col min="12" max="12" width="21.85546875" style="132" bestFit="1" customWidth="1"/>
    <col min="13" max="14" width="17" style="132" customWidth="1"/>
    <col min="15" max="18" width="14.7109375" style="1" customWidth="1"/>
    <col min="19" max="19" width="14.7109375" style="132" customWidth="1"/>
    <col min="20" max="22" width="14.7109375" style="1" customWidth="1"/>
    <col min="23" max="24" width="20.7109375" style="1" customWidth="1"/>
    <col min="25" max="262" width="11.42578125" style="1"/>
    <col min="263" max="263" width="16.7109375" style="1" customWidth="1"/>
    <col min="264" max="264" width="28.28515625" style="1" customWidth="1"/>
    <col min="265" max="265" width="19.42578125" style="1" customWidth="1"/>
    <col min="266" max="266" width="13.28515625" style="1" customWidth="1"/>
    <col min="267" max="267" width="16.42578125" style="1" customWidth="1"/>
    <col min="268" max="268" width="15.5703125" style="1" customWidth="1"/>
    <col min="269" max="270" width="15.28515625" style="1" customWidth="1"/>
    <col min="271" max="271" width="14" style="1" customWidth="1"/>
    <col min="272" max="272" width="11.42578125" style="1"/>
    <col min="273" max="273" width="15.5703125" style="1" customWidth="1"/>
    <col min="274" max="274" width="15" style="1" customWidth="1"/>
    <col min="275" max="275" width="18.42578125" style="1" customWidth="1"/>
    <col min="276" max="277" width="11.42578125" style="1"/>
    <col min="278" max="278" width="14.7109375" style="1" customWidth="1"/>
    <col min="279" max="279" width="17" style="1" customWidth="1"/>
    <col min="280" max="280" width="16.28515625" style="1" customWidth="1"/>
    <col min="281" max="518" width="11.42578125" style="1"/>
    <col min="519" max="519" width="16.7109375" style="1" customWidth="1"/>
    <col min="520" max="520" width="28.28515625" style="1" customWidth="1"/>
    <col min="521" max="521" width="19.42578125" style="1" customWidth="1"/>
    <col min="522" max="522" width="13.28515625" style="1" customWidth="1"/>
    <col min="523" max="523" width="16.42578125" style="1" customWidth="1"/>
    <col min="524" max="524" width="15.5703125" style="1" customWidth="1"/>
    <col min="525" max="526" width="15.28515625" style="1" customWidth="1"/>
    <col min="527" max="527" width="14" style="1" customWidth="1"/>
    <col min="528" max="528" width="11.42578125" style="1"/>
    <col min="529" max="529" width="15.5703125" style="1" customWidth="1"/>
    <col min="530" max="530" width="15" style="1" customWidth="1"/>
    <col min="531" max="531" width="18.42578125" style="1" customWidth="1"/>
    <col min="532" max="533" width="11.42578125" style="1"/>
    <col min="534" max="534" width="14.7109375" style="1" customWidth="1"/>
    <col min="535" max="535" width="17" style="1" customWidth="1"/>
    <col min="536" max="536" width="16.28515625" style="1" customWidth="1"/>
    <col min="537" max="774" width="11.42578125" style="1"/>
    <col min="775" max="775" width="16.7109375" style="1" customWidth="1"/>
    <col min="776" max="776" width="28.28515625" style="1" customWidth="1"/>
    <col min="777" max="777" width="19.42578125" style="1" customWidth="1"/>
    <col min="778" max="778" width="13.28515625" style="1" customWidth="1"/>
    <col min="779" max="779" width="16.42578125" style="1" customWidth="1"/>
    <col min="780" max="780" width="15.5703125" style="1" customWidth="1"/>
    <col min="781" max="782" width="15.28515625" style="1" customWidth="1"/>
    <col min="783" max="783" width="14" style="1" customWidth="1"/>
    <col min="784" max="784" width="11.42578125" style="1"/>
    <col min="785" max="785" width="15.5703125" style="1" customWidth="1"/>
    <col min="786" max="786" width="15" style="1" customWidth="1"/>
    <col min="787" max="787" width="18.42578125" style="1" customWidth="1"/>
    <col min="788" max="789" width="11.42578125" style="1"/>
    <col min="790" max="790" width="14.7109375" style="1" customWidth="1"/>
    <col min="791" max="791" width="17" style="1" customWidth="1"/>
    <col min="792" max="792" width="16.28515625" style="1" customWidth="1"/>
    <col min="793" max="1030" width="9.140625" style="1"/>
    <col min="1031" max="1031" width="16.7109375" style="1" customWidth="1"/>
    <col min="1032" max="1032" width="28.28515625" style="1" customWidth="1"/>
    <col min="1033" max="1033" width="19.42578125" style="1" customWidth="1"/>
    <col min="1034" max="1034" width="13.28515625" style="1" customWidth="1"/>
    <col min="1035" max="1035" width="16.42578125" style="1" customWidth="1"/>
    <col min="1036" max="1036" width="15.5703125" style="1" customWidth="1"/>
    <col min="1037" max="1038" width="15.28515625" style="1" customWidth="1"/>
    <col min="1039" max="1039" width="14" style="1" customWidth="1"/>
    <col min="1040" max="1040" width="11.42578125" style="1"/>
    <col min="1041" max="1041" width="15.5703125" style="1" customWidth="1"/>
    <col min="1042" max="1042" width="15" style="1" customWidth="1"/>
    <col min="1043" max="1043" width="18.42578125" style="1" customWidth="1"/>
    <col min="1044" max="1045" width="11.42578125" style="1"/>
    <col min="1046" max="1046" width="14.7109375" style="1" customWidth="1"/>
    <col min="1047" max="1047" width="17" style="1" customWidth="1"/>
    <col min="1048" max="1048" width="16.28515625" style="1" customWidth="1"/>
    <col min="1049" max="1286" width="11.42578125" style="1"/>
    <col min="1287" max="1287" width="16.7109375" style="1" customWidth="1"/>
    <col min="1288" max="1288" width="28.28515625" style="1" customWidth="1"/>
    <col min="1289" max="1289" width="19.42578125" style="1" customWidth="1"/>
    <col min="1290" max="1290" width="13.28515625" style="1" customWidth="1"/>
    <col min="1291" max="1291" width="16.42578125" style="1" customWidth="1"/>
    <col min="1292" max="1292" width="15.5703125" style="1" customWidth="1"/>
    <col min="1293" max="1294" width="15.28515625" style="1" customWidth="1"/>
    <col min="1295" max="1295" width="14" style="1" customWidth="1"/>
    <col min="1296" max="1296" width="11.42578125" style="1"/>
    <col min="1297" max="1297" width="15.5703125" style="1" customWidth="1"/>
    <col min="1298" max="1298" width="15" style="1" customWidth="1"/>
    <col min="1299" max="1299" width="18.42578125" style="1" customWidth="1"/>
    <col min="1300" max="1301" width="11.42578125" style="1"/>
    <col min="1302" max="1302" width="14.7109375" style="1" customWidth="1"/>
    <col min="1303" max="1303" width="17" style="1" customWidth="1"/>
    <col min="1304" max="1304" width="16.28515625" style="1" customWidth="1"/>
    <col min="1305" max="1542" width="11.42578125" style="1"/>
    <col min="1543" max="1543" width="16.7109375" style="1" customWidth="1"/>
    <col min="1544" max="1544" width="28.28515625" style="1" customWidth="1"/>
    <col min="1545" max="1545" width="19.42578125" style="1" customWidth="1"/>
    <col min="1546" max="1546" width="13.28515625" style="1" customWidth="1"/>
    <col min="1547" max="1547" width="16.42578125" style="1" customWidth="1"/>
    <col min="1548" max="1548" width="15.5703125" style="1" customWidth="1"/>
    <col min="1549" max="1550" width="15.28515625" style="1" customWidth="1"/>
    <col min="1551" max="1551" width="14" style="1" customWidth="1"/>
    <col min="1552" max="1552" width="11.42578125" style="1"/>
    <col min="1553" max="1553" width="15.5703125" style="1" customWidth="1"/>
    <col min="1554" max="1554" width="15" style="1" customWidth="1"/>
    <col min="1555" max="1555" width="18.42578125" style="1" customWidth="1"/>
    <col min="1556" max="1557" width="11.42578125" style="1"/>
    <col min="1558" max="1558" width="14.7109375" style="1" customWidth="1"/>
    <col min="1559" max="1559" width="17" style="1" customWidth="1"/>
    <col min="1560" max="1560" width="16.28515625" style="1" customWidth="1"/>
    <col min="1561" max="1798" width="11.42578125" style="1"/>
    <col min="1799" max="1799" width="16.7109375" style="1" customWidth="1"/>
    <col min="1800" max="1800" width="28.28515625" style="1" customWidth="1"/>
    <col min="1801" max="1801" width="19.42578125" style="1" customWidth="1"/>
    <col min="1802" max="1802" width="13.28515625" style="1" customWidth="1"/>
    <col min="1803" max="1803" width="16.42578125" style="1" customWidth="1"/>
    <col min="1804" max="1804" width="15.5703125" style="1" customWidth="1"/>
    <col min="1805" max="1806" width="15.28515625" style="1" customWidth="1"/>
    <col min="1807" max="1807" width="14" style="1" customWidth="1"/>
    <col min="1808" max="1808" width="11.42578125" style="1"/>
    <col min="1809" max="1809" width="15.5703125" style="1" customWidth="1"/>
    <col min="1810" max="1810" width="15" style="1" customWidth="1"/>
    <col min="1811" max="1811" width="18.42578125" style="1" customWidth="1"/>
    <col min="1812" max="1813" width="11.42578125" style="1"/>
    <col min="1814" max="1814" width="14.7109375" style="1" customWidth="1"/>
    <col min="1815" max="1815" width="17" style="1" customWidth="1"/>
    <col min="1816" max="1816" width="16.28515625" style="1" customWidth="1"/>
    <col min="1817" max="2054" width="9.140625" style="1"/>
    <col min="2055" max="2055" width="16.7109375" style="1" customWidth="1"/>
    <col min="2056" max="2056" width="28.28515625" style="1" customWidth="1"/>
    <col min="2057" max="2057" width="19.42578125" style="1" customWidth="1"/>
    <col min="2058" max="2058" width="13.28515625" style="1" customWidth="1"/>
    <col min="2059" max="2059" width="16.42578125" style="1" customWidth="1"/>
    <col min="2060" max="2060" width="15.5703125" style="1" customWidth="1"/>
    <col min="2061" max="2062" width="15.28515625" style="1" customWidth="1"/>
    <col min="2063" max="2063" width="14" style="1" customWidth="1"/>
    <col min="2064" max="2064" width="11.42578125" style="1"/>
    <col min="2065" max="2065" width="15.5703125" style="1" customWidth="1"/>
    <col min="2066" max="2066" width="15" style="1" customWidth="1"/>
    <col min="2067" max="2067" width="18.42578125" style="1" customWidth="1"/>
    <col min="2068" max="2069" width="11.42578125" style="1"/>
    <col min="2070" max="2070" width="14.7109375" style="1" customWidth="1"/>
    <col min="2071" max="2071" width="17" style="1" customWidth="1"/>
    <col min="2072" max="2072" width="16.28515625" style="1" customWidth="1"/>
    <col min="2073" max="2310" width="11.42578125" style="1"/>
    <col min="2311" max="2311" width="16.7109375" style="1" customWidth="1"/>
    <col min="2312" max="2312" width="28.28515625" style="1" customWidth="1"/>
    <col min="2313" max="2313" width="19.42578125" style="1" customWidth="1"/>
    <col min="2314" max="2314" width="13.28515625" style="1" customWidth="1"/>
    <col min="2315" max="2315" width="16.42578125" style="1" customWidth="1"/>
    <col min="2316" max="2316" width="15.5703125" style="1" customWidth="1"/>
    <col min="2317" max="2318" width="15.28515625" style="1" customWidth="1"/>
    <col min="2319" max="2319" width="14" style="1" customWidth="1"/>
    <col min="2320" max="2320" width="11.42578125" style="1"/>
    <col min="2321" max="2321" width="15.5703125" style="1" customWidth="1"/>
    <col min="2322" max="2322" width="15" style="1" customWidth="1"/>
    <col min="2323" max="2323" width="18.42578125" style="1" customWidth="1"/>
    <col min="2324" max="2325" width="11.42578125" style="1"/>
    <col min="2326" max="2326" width="14.7109375" style="1" customWidth="1"/>
    <col min="2327" max="2327" width="17" style="1" customWidth="1"/>
    <col min="2328" max="2328" width="16.28515625" style="1" customWidth="1"/>
    <col min="2329" max="2566" width="11.42578125" style="1"/>
    <col min="2567" max="2567" width="16.7109375" style="1" customWidth="1"/>
    <col min="2568" max="2568" width="28.28515625" style="1" customWidth="1"/>
    <col min="2569" max="2569" width="19.42578125" style="1" customWidth="1"/>
    <col min="2570" max="2570" width="13.28515625" style="1" customWidth="1"/>
    <col min="2571" max="2571" width="16.42578125" style="1" customWidth="1"/>
    <col min="2572" max="2572" width="15.5703125" style="1" customWidth="1"/>
    <col min="2573" max="2574" width="15.28515625" style="1" customWidth="1"/>
    <col min="2575" max="2575" width="14" style="1" customWidth="1"/>
    <col min="2576" max="2576" width="11.42578125" style="1"/>
    <col min="2577" max="2577" width="15.5703125" style="1" customWidth="1"/>
    <col min="2578" max="2578" width="15" style="1" customWidth="1"/>
    <col min="2579" max="2579" width="18.42578125" style="1" customWidth="1"/>
    <col min="2580" max="2581" width="11.42578125" style="1"/>
    <col min="2582" max="2582" width="14.7109375" style="1" customWidth="1"/>
    <col min="2583" max="2583" width="17" style="1" customWidth="1"/>
    <col min="2584" max="2584" width="16.28515625" style="1" customWidth="1"/>
    <col min="2585" max="2822" width="11.42578125" style="1"/>
    <col min="2823" max="2823" width="16.7109375" style="1" customWidth="1"/>
    <col min="2824" max="2824" width="28.28515625" style="1" customWidth="1"/>
    <col min="2825" max="2825" width="19.42578125" style="1" customWidth="1"/>
    <col min="2826" max="2826" width="13.28515625" style="1" customWidth="1"/>
    <col min="2827" max="2827" width="16.42578125" style="1" customWidth="1"/>
    <col min="2828" max="2828" width="15.5703125" style="1" customWidth="1"/>
    <col min="2829" max="2830" width="15.28515625" style="1" customWidth="1"/>
    <col min="2831" max="2831" width="14" style="1" customWidth="1"/>
    <col min="2832" max="2832" width="11.42578125" style="1"/>
    <col min="2833" max="2833" width="15.5703125" style="1" customWidth="1"/>
    <col min="2834" max="2834" width="15" style="1" customWidth="1"/>
    <col min="2835" max="2835" width="18.42578125" style="1" customWidth="1"/>
    <col min="2836" max="2837" width="11.42578125" style="1"/>
    <col min="2838" max="2838" width="14.7109375" style="1" customWidth="1"/>
    <col min="2839" max="2839" width="17" style="1" customWidth="1"/>
    <col min="2840" max="2840" width="16.28515625" style="1" customWidth="1"/>
    <col min="2841" max="3078" width="9.140625" style="1"/>
    <col min="3079" max="3079" width="16.7109375" style="1" customWidth="1"/>
    <col min="3080" max="3080" width="28.28515625" style="1" customWidth="1"/>
    <col min="3081" max="3081" width="19.42578125" style="1" customWidth="1"/>
    <col min="3082" max="3082" width="13.28515625" style="1" customWidth="1"/>
    <col min="3083" max="3083" width="16.42578125" style="1" customWidth="1"/>
    <col min="3084" max="3084" width="15.5703125" style="1" customWidth="1"/>
    <col min="3085" max="3086" width="15.28515625" style="1" customWidth="1"/>
    <col min="3087" max="3087" width="14" style="1" customWidth="1"/>
    <col min="3088" max="3088" width="11.42578125" style="1"/>
    <col min="3089" max="3089" width="15.5703125" style="1" customWidth="1"/>
    <col min="3090" max="3090" width="15" style="1" customWidth="1"/>
    <col min="3091" max="3091" width="18.42578125" style="1" customWidth="1"/>
    <col min="3092" max="3093" width="11.42578125" style="1"/>
    <col min="3094" max="3094" width="14.7109375" style="1" customWidth="1"/>
    <col min="3095" max="3095" width="17" style="1" customWidth="1"/>
    <col min="3096" max="3096" width="16.28515625" style="1" customWidth="1"/>
    <col min="3097" max="3334" width="11.42578125" style="1"/>
    <col min="3335" max="3335" width="16.7109375" style="1" customWidth="1"/>
    <col min="3336" max="3336" width="28.28515625" style="1" customWidth="1"/>
    <col min="3337" max="3337" width="19.42578125" style="1" customWidth="1"/>
    <col min="3338" max="3338" width="13.28515625" style="1" customWidth="1"/>
    <col min="3339" max="3339" width="16.42578125" style="1" customWidth="1"/>
    <col min="3340" max="3340" width="15.5703125" style="1" customWidth="1"/>
    <col min="3341" max="3342" width="15.28515625" style="1" customWidth="1"/>
    <col min="3343" max="3343" width="14" style="1" customWidth="1"/>
    <col min="3344" max="3344" width="11.42578125" style="1"/>
    <col min="3345" max="3345" width="15.5703125" style="1" customWidth="1"/>
    <col min="3346" max="3346" width="15" style="1" customWidth="1"/>
    <col min="3347" max="3347" width="18.42578125" style="1" customWidth="1"/>
    <col min="3348" max="3349" width="11.42578125" style="1"/>
    <col min="3350" max="3350" width="14.7109375" style="1" customWidth="1"/>
    <col min="3351" max="3351" width="17" style="1" customWidth="1"/>
    <col min="3352" max="3352" width="16.28515625" style="1" customWidth="1"/>
    <col min="3353" max="3590" width="11.42578125" style="1"/>
    <col min="3591" max="3591" width="16.7109375" style="1" customWidth="1"/>
    <col min="3592" max="3592" width="28.28515625" style="1" customWidth="1"/>
    <col min="3593" max="3593" width="19.42578125" style="1" customWidth="1"/>
    <col min="3594" max="3594" width="13.28515625" style="1" customWidth="1"/>
    <col min="3595" max="3595" width="16.42578125" style="1" customWidth="1"/>
    <col min="3596" max="3596" width="15.5703125" style="1" customWidth="1"/>
    <col min="3597" max="3598" width="15.28515625" style="1" customWidth="1"/>
    <col min="3599" max="3599" width="14" style="1" customWidth="1"/>
    <col min="3600" max="3600" width="11.42578125" style="1"/>
    <col min="3601" max="3601" width="15.5703125" style="1" customWidth="1"/>
    <col min="3602" max="3602" width="15" style="1" customWidth="1"/>
    <col min="3603" max="3603" width="18.42578125" style="1" customWidth="1"/>
    <col min="3604" max="3605" width="11.42578125" style="1"/>
    <col min="3606" max="3606" width="14.7109375" style="1" customWidth="1"/>
    <col min="3607" max="3607" width="17" style="1" customWidth="1"/>
    <col min="3608" max="3608" width="16.28515625" style="1" customWidth="1"/>
    <col min="3609" max="3846" width="11.42578125" style="1"/>
    <col min="3847" max="3847" width="16.7109375" style="1" customWidth="1"/>
    <col min="3848" max="3848" width="28.28515625" style="1" customWidth="1"/>
    <col min="3849" max="3849" width="19.42578125" style="1" customWidth="1"/>
    <col min="3850" max="3850" width="13.28515625" style="1" customWidth="1"/>
    <col min="3851" max="3851" width="16.42578125" style="1" customWidth="1"/>
    <col min="3852" max="3852" width="15.5703125" style="1" customWidth="1"/>
    <col min="3853" max="3854" width="15.28515625" style="1" customWidth="1"/>
    <col min="3855" max="3855" width="14" style="1" customWidth="1"/>
    <col min="3856" max="3856" width="11.42578125" style="1"/>
    <col min="3857" max="3857" width="15.5703125" style="1" customWidth="1"/>
    <col min="3858" max="3858" width="15" style="1" customWidth="1"/>
    <col min="3859" max="3859" width="18.42578125" style="1" customWidth="1"/>
    <col min="3860" max="3861" width="11.42578125" style="1"/>
    <col min="3862" max="3862" width="14.7109375" style="1" customWidth="1"/>
    <col min="3863" max="3863" width="17" style="1" customWidth="1"/>
    <col min="3864" max="3864" width="16.28515625" style="1" customWidth="1"/>
    <col min="3865" max="4102" width="9.140625" style="1"/>
    <col min="4103" max="4103" width="16.7109375" style="1" customWidth="1"/>
    <col min="4104" max="4104" width="28.28515625" style="1" customWidth="1"/>
    <col min="4105" max="4105" width="19.42578125" style="1" customWidth="1"/>
    <col min="4106" max="4106" width="13.28515625" style="1" customWidth="1"/>
    <col min="4107" max="4107" width="16.42578125" style="1" customWidth="1"/>
    <col min="4108" max="4108" width="15.5703125" style="1" customWidth="1"/>
    <col min="4109" max="4110" width="15.28515625" style="1" customWidth="1"/>
    <col min="4111" max="4111" width="14" style="1" customWidth="1"/>
    <col min="4112" max="4112" width="11.42578125" style="1"/>
    <col min="4113" max="4113" width="15.5703125" style="1" customWidth="1"/>
    <col min="4114" max="4114" width="15" style="1" customWidth="1"/>
    <col min="4115" max="4115" width="18.42578125" style="1" customWidth="1"/>
    <col min="4116" max="4117" width="11.42578125" style="1"/>
    <col min="4118" max="4118" width="14.7109375" style="1" customWidth="1"/>
    <col min="4119" max="4119" width="17" style="1" customWidth="1"/>
    <col min="4120" max="4120" width="16.28515625" style="1" customWidth="1"/>
    <col min="4121" max="4358" width="11.42578125" style="1"/>
    <col min="4359" max="4359" width="16.7109375" style="1" customWidth="1"/>
    <col min="4360" max="4360" width="28.28515625" style="1" customWidth="1"/>
    <col min="4361" max="4361" width="19.42578125" style="1" customWidth="1"/>
    <col min="4362" max="4362" width="13.28515625" style="1" customWidth="1"/>
    <col min="4363" max="4363" width="16.42578125" style="1" customWidth="1"/>
    <col min="4364" max="4364" width="15.5703125" style="1" customWidth="1"/>
    <col min="4365" max="4366" width="15.28515625" style="1" customWidth="1"/>
    <col min="4367" max="4367" width="14" style="1" customWidth="1"/>
    <col min="4368" max="4368" width="11.42578125" style="1"/>
    <col min="4369" max="4369" width="15.5703125" style="1" customWidth="1"/>
    <col min="4370" max="4370" width="15" style="1" customWidth="1"/>
    <col min="4371" max="4371" width="18.42578125" style="1" customWidth="1"/>
    <col min="4372" max="4373" width="11.42578125" style="1"/>
    <col min="4374" max="4374" width="14.7109375" style="1" customWidth="1"/>
    <col min="4375" max="4375" width="17" style="1" customWidth="1"/>
    <col min="4376" max="4376" width="16.28515625" style="1" customWidth="1"/>
    <col min="4377" max="4614" width="11.42578125" style="1"/>
    <col min="4615" max="4615" width="16.7109375" style="1" customWidth="1"/>
    <col min="4616" max="4616" width="28.28515625" style="1" customWidth="1"/>
    <col min="4617" max="4617" width="19.42578125" style="1" customWidth="1"/>
    <col min="4618" max="4618" width="13.28515625" style="1" customWidth="1"/>
    <col min="4619" max="4619" width="16.42578125" style="1" customWidth="1"/>
    <col min="4620" max="4620" width="15.5703125" style="1" customWidth="1"/>
    <col min="4621" max="4622" width="15.28515625" style="1" customWidth="1"/>
    <col min="4623" max="4623" width="14" style="1" customWidth="1"/>
    <col min="4624" max="4624" width="11.42578125" style="1"/>
    <col min="4625" max="4625" width="15.5703125" style="1" customWidth="1"/>
    <col min="4626" max="4626" width="15" style="1" customWidth="1"/>
    <col min="4627" max="4627" width="18.42578125" style="1" customWidth="1"/>
    <col min="4628" max="4629" width="11.42578125" style="1"/>
    <col min="4630" max="4630" width="14.7109375" style="1" customWidth="1"/>
    <col min="4631" max="4631" width="17" style="1" customWidth="1"/>
    <col min="4632" max="4632" width="16.28515625" style="1" customWidth="1"/>
    <col min="4633" max="4870" width="11.42578125" style="1"/>
    <col min="4871" max="4871" width="16.7109375" style="1" customWidth="1"/>
    <col min="4872" max="4872" width="28.28515625" style="1" customWidth="1"/>
    <col min="4873" max="4873" width="19.42578125" style="1" customWidth="1"/>
    <col min="4874" max="4874" width="13.28515625" style="1" customWidth="1"/>
    <col min="4875" max="4875" width="16.42578125" style="1" customWidth="1"/>
    <col min="4876" max="4876" width="15.5703125" style="1" customWidth="1"/>
    <col min="4877" max="4878" width="15.28515625" style="1" customWidth="1"/>
    <col min="4879" max="4879" width="14" style="1" customWidth="1"/>
    <col min="4880" max="4880" width="11.42578125" style="1"/>
    <col min="4881" max="4881" width="15.5703125" style="1" customWidth="1"/>
    <col min="4882" max="4882" width="15" style="1" customWidth="1"/>
    <col min="4883" max="4883" width="18.42578125" style="1" customWidth="1"/>
    <col min="4884" max="4885" width="11.42578125" style="1"/>
    <col min="4886" max="4886" width="14.7109375" style="1" customWidth="1"/>
    <col min="4887" max="4887" width="17" style="1" customWidth="1"/>
    <col min="4888" max="4888" width="16.28515625" style="1" customWidth="1"/>
    <col min="4889" max="5126" width="9.140625" style="1"/>
    <col min="5127" max="5127" width="16.7109375" style="1" customWidth="1"/>
    <col min="5128" max="5128" width="28.28515625" style="1" customWidth="1"/>
    <col min="5129" max="5129" width="19.42578125" style="1" customWidth="1"/>
    <col min="5130" max="5130" width="13.28515625" style="1" customWidth="1"/>
    <col min="5131" max="5131" width="16.42578125" style="1" customWidth="1"/>
    <col min="5132" max="5132" width="15.5703125" style="1" customWidth="1"/>
    <col min="5133" max="5134" width="15.28515625" style="1" customWidth="1"/>
    <col min="5135" max="5135" width="14" style="1" customWidth="1"/>
    <col min="5136" max="5136" width="11.42578125" style="1"/>
    <col min="5137" max="5137" width="15.5703125" style="1" customWidth="1"/>
    <col min="5138" max="5138" width="15" style="1" customWidth="1"/>
    <col min="5139" max="5139" width="18.42578125" style="1" customWidth="1"/>
    <col min="5140" max="5141" width="11.42578125" style="1"/>
    <col min="5142" max="5142" width="14.7109375" style="1" customWidth="1"/>
    <col min="5143" max="5143" width="17" style="1" customWidth="1"/>
    <col min="5144" max="5144" width="16.28515625" style="1" customWidth="1"/>
    <col min="5145" max="5382" width="11.42578125" style="1"/>
    <col min="5383" max="5383" width="16.7109375" style="1" customWidth="1"/>
    <col min="5384" max="5384" width="28.28515625" style="1" customWidth="1"/>
    <col min="5385" max="5385" width="19.42578125" style="1" customWidth="1"/>
    <col min="5386" max="5386" width="13.28515625" style="1" customWidth="1"/>
    <col min="5387" max="5387" width="16.42578125" style="1" customWidth="1"/>
    <col min="5388" max="5388" width="15.5703125" style="1" customWidth="1"/>
    <col min="5389" max="5390" width="15.28515625" style="1" customWidth="1"/>
    <col min="5391" max="5391" width="14" style="1" customWidth="1"/>
    <col min="5392" max="5392" width="11.42578125" style="1"/>
    <col min="5393" max="5393" width="15.5703125" style="1" customWidth="1"/>
    <col min="5394" max="5394" width="15" style="1" customWidth="1"/>
    <col min="5395" max="5395" width="18.42578125" style="1" customWidth="1"/>
    <col min="5396" max="5397" width="11.42578125" style="1"/>
    <col min="5398" max="5398" width="14.7109375" style="1" customWidth="1"/>
    <col min="5399" max="5399" width="17" style="1" customWidth="1"/>
    <col min="5400" max="5400" width="16.28515625" style="1" customWidth="1"/>
    <col min="5401" max="5638" width="11.42578125" style="1"/>
    <col min="5639" max="5639" width="16.7109375" style="1" customWidth="1"/>
    <col min="5640" max="5640" width="28.28515625" style="1" customWidth="1"/>
    <col min="5641" max="5641" width="19.42578125" style="1" customWidth="1"/>
    <col min="5642" max="5642" width="13.28515625" style="1" customWidth="1"/>
    <col min="5643" max="5643" width="16.42578125" style="1" customWidth="1"/>
    <col min="5644" max="5644" width="15.5703125" style="1" customWidth="1"/>
    <col min="5645" max="5646" width="15.28515625" style="1" customWidth="1"/>
    <col min="5647" max="5647" width="14" style="1" customWidth="1"/>
    <col min="5648" max="5648" width="11.42578125" style="1"/>
    <col min="5649" max="5649" width="15.5703125" style="1" customWidth="1"/>
    <col min="5650" max="5650" width="15" style="1" customWidth="1"/>
    <col min="5651" max="5651" width="18.42578125" style="1" customWidth="1"/>
    <col min="5652" max="5653" width="11.42578125" style="1"/>
    <col min="5654" max="5654" width="14.7109375" style="1" customWidth="1"/>
    <col min="5655" max="5655" width="17" style="1" customWidth="1"/>
    <col min="5656" max="5656" width="16.28515625" style="1" customWidth="1"/>
    <col min="5657" max="5894" width="11.42578125" style="1"/>
    <col min="5895" max="5895" width="16.7109375" style="1" customWidth="1"/>
    <col min="5896" max="5896" width="28.28515625" style="1" customWidth="1"/>
    <col min="5897" max="5897" width="19.42578125" style="1" customWidth="1"/>
    <col min="5898" max="5898" width="13.28515625" style="1" customWidth="1"/>
    <col min="5899" max="5899" width="16.42578125" style="1" customWidth="1"/>
    <col min="5900" max="5900" width="15.5703125" style="1" customWidth="1"/>
    <col min="5901" max="5902" width="15.28515625" style="1" customWidth="1"/>
    <col min="5903" max="5903" width="14" style="1" customWidth="1"/>
    <col min="5904" max="5904" width="11.42578125" style="1"/>
    <col min="5905" max="5905" width="15.5703125" style="1" customWidth="1"/>
    <col min="5906" max="5906" width="15" style="1" customWidth="1"/>
    <col min="5907" max="5907" width="18.42578125" style="1" customWidth="1"/>
    <col min="5908" max="5909" width="11.42578125" style="1"/>
    <col min="5910" max="5910" width="14.7109375" style="1" customWidth="1"/>
    <col min="5911" max="5911" width="17" style="1" customWidth="1"/>
    <col min="5912" max="5912" width="16.28515625" style="1" customWidth="1"/>
    <col min="5913" max="6150" width="9.140625" style="1"/>
    <col min="6151" max="6151" width="16.7109375" style="1" customWidth="1"/>
    <col min="6152" max="6152" width="28.28515625" style="1" customWidth="1"/>
    <col min="6153" max="6153" width="19.42578125" style="1" customWidth="1"/>
    <col min="6154" max="6154" width="13.28515625" style="1" customWidth="1"/>
    <col min="6155" max="6155" width="16.42578125" style="1" customWidth="1"/>
    <col min="6156" max="6156" width="15.5703125" style="1" customWidth="1"/>
    <col min="6157" max="6158" width="15.28515625" style="1" customWidth="1"/>
    <col min="6159" max="6159" width="14" style="1" customWidth="1"/>
    <col min="6160" max="6160" width="11.42578125" style="1"/>
    <col min="6161" max="6161" width="15.5703125" style="1" customWidth="1"/>
    <col min="6162" max="6162" width="15" style="1" customWidth="1"/>
    <col min="6163" max="6163" width="18.42578125" style="1" customWidth="1"/>
    <col min="6164" max="6165" width="11.42578125" style="1"/>
    <col min="6166" max="6166" width="14.7109375" style="1" customWidth="1"/>
    <col min="6167" max="6167" width="17" style="1" customWidth="1"/>
    <col min="6168" max="6168" width="16.28515625" style="1" customWidth="1"/>
    <col min="6169" max="6406" width="11.42578125" style="1"/>
    <col min="6407" max="6407" width="16.7109375" style="1" customWidth="1"/>
    <col min="6408" max="6408" width="28.28515625" style="1" customWidth="1"/>
    <col min="6409" max="6409" width="19.42578125" style="1" customWidth="1"/>
    <col min="6410" max="6410" width="13.28515625" style="1" customWidth="1"/>
    <col min="6411" max="6411" width="16.42578125" style="1" customWidth="1"/>
    <col min="6412" max="6412" width="15.5703125" style="1" customWidth="1"/>
    <col min="6413" max="6414" width="15.28515625" style="1" customWidth="1"/>
    <col min="6415" max="6415" width="14" style="1" customWidth="1"/>
    <col min="6416" max="6416" width="11.42578125" style="1"/>
    <col min="6417" max="6417" width="15.5703125" style="1" customWidth="1"/>
    <col min="6418" max="6418" width="15" style="1" customWidth="1"/>
    <col min="6419" max="6419" width="18.42578125" style="1" customWidth="1"/>
    <col min="6420" max="6421" width="11.42578125" style="1"/>
    <col min="6422" max="6422" width="14.7109375" style="1" customWidth="1"/>
    <col min="6423" max="6423" width="17" style="1" customWidth="1"/>
    <col min="6424" max="6424" width="16.28515625" style="1" customWidth="1"/>
    <col min="6425" max="6662" width="11.42578125" style="1"/>
    <col min="6663" max="6663" width="16.7109375" style="1" customWidth="1"/>
    <col min="6664" max="6664" width="28.28515625" style="1" customWidth="1"/>
    <col min="6665" max="6665" width="19.42578125" style="1" customWidth="1"/>
    <col min="6666" max="6666" width="13.28515625" style="1" customWidth="1"/>
    <col min="6667" max="6667" width="16.42578125" style="1" customWidth="1"/>
    <col min="6668" max="6668" width="15.5703125" style="1" customWidth="1"/>
    <col min="6669" max="6670" width="15.28515625" style="1" customWidth="1"/>
    <col min="6671" max="6671" width="14" style="1" customWidth="1"/>
    <col min="6672" max="6672" width="11.42578125" style="1"/>
    <col min="6673" max="6673" width="15.5703125" style="1" customWidth="1"/>
    <col min="6674" max="6674" width="15" style="1" customWidth="1"/>
    <col min="6675" max="6675" width="18.42578125" style="1" customWidth="1"/>
    <col min="6676" max="6677" width="11.42578125" style="1"/>
    <col min="6678" max="6678" width="14.7109375" style="1" customWidth="1"/>
    <col min="6679" max="6679" width="17" style="1" customWidth="1"/>
    <col min="6680" max="6680" width="16.28515625" style="1" customWidth="1"/>
    <col min="6681" max="6918" width="11.42578125" style="1"/>
    <col min="6919" max="6919" width="16.7109375" style="1" customWidth="1"/>
    <col min="6920" max="6920" width="28.28515625" style="1" customWidth="1"/>
    <col min="6921" max="6921" width="19.42578125" style="1" customWidth="1"/>
    <col min="6922" max="6922" width="13.28515625" style="1" customWidth="1"/>
    <col min="6923" max="6923" width="16.42578125" style="1" customWidth="1"/>
    <col min="6924" max="6924" width="15.5703125" style="1" customWidth="1"/>
    <col min="6925" max="6926" width="15.28515625" style="1" customWidth="1"/>
    <col min="6927" max="6927" width="14" style="1" customWidth="1"/>
    <col min="6928" max="6928" width="11.42578125" style="1"/>
    <col min="6929" max="6929" width="15.5703125" style="1" customWidth="1"/>
    <col min="6930" max="6930" width="15" style="1" customWidth="1"/>
    <col min="6931" max="6931" width="18.42578125" style="1" customWidth="1"/>
    <col min="6932" max="6933" width="11.42578125" style="1"/>
    <col min="6934" max="6934" width="14.7109375" style="1" customWidth="1"/>
    <col min="6935" max="6935" width="17" style="1" customWidth="1"/>
    <col min="6936" max="6936" width="16.28515625" style="1" customWidth="1"/>
    <col min="6937" max="7174" width="9.140625" style="1"/>
    <col min="7175" max="7175" width="16.7109375" style="1" customWidth="1"/>
    <col min="7176" max="7176" width="28.28515625" style="1" customWidth="1"/>
    <col min="7177" max="7177" width="19.42578125" style="1" customWidth="1"/>
    <col min="7178" max="7178" width="13.28515625" style="1" customWidth="1"/>
    <col min="7179" max="7179" width="16.42578125" style="1" customWidth="1"/>
    <col min="7180" max="7180" width="15.5703125" style="1" customWidth="1"/>
    <col min="7181" max="7182" width="15.28515625" style="1" customWidth="1"/>
    <col min="7183" max="7183" width="14" style="1" customWidth="1"/>
    <col min="7184" max="7184" width="11.42578125" style="1"/>
    <col min="7185" max="7185" width="15.5703125" style="1" customWidth="1"/>
    <col min="7186" max="7186" width="15" style="1" customWidth="1"/>
    <col min="7187" max="7187" width="18.42578125" style="1" customWidth="1"/>
    <col min="7188" max="7189" width="11.42578125" style="1"/>
    <col min="7190" max="7190" width="14.7109375" style="1" customWidth="1"/>
    <col min="7191" max="7191" width="17" style="1" customWidth="1"/>
    <col min="7192" max="7192" width="16.28515625" style="1" customWidth="1"/>
    <col min="7193" max="7430" width="11.42578125" style="1"/>
    <col min="7431" max="7431" width="16.7109375" style="1" customWidth="1"/>
    <col min="7432" max="7432" width="28.28515625" style="1" customWidth="1"/>
    <col min="7433" max="7433" width="19.42578125" style="1" customWidth="1"/>
    <col min="7434" max="7434" width="13.28515625" style="1" customWidth="1"/>
    <col min="7435" max="7435" width="16.42578125" style="1" customWidth="1"/>
    <col min="7436" max="7436" width="15.5703125" style="1" customWidth="1"/>
    <col min="7437" max="7438" width="15.28515625" style="1" customWidth="1"/>
    <col min="7439" max="7439" width="14" style="1" customWidth="1"/>
    <col min="7440" max="7440" width="11.42578125" style="1"/>
    <col min="7441" max="7441" width="15.5703125" style="1" customWidth="1"/>
    <col min="7442" max="7442" width="15" style="1" customWidth="1"/>
    <col min="7443" max="7443" width="18.42578125" style="1" customWidth="1"/>
    <col min="7444" max="7445" width="11.42578125" style="1"/>
    <col min="7446" max="7446" width="14.7109375" style="1" customWidth="1"/>
    <col min="7447" max="7447" width="17" style="1" customWidth="1"/>
    <col min="7448" max="7448" width="16.28515625" style="1" customWidth="1"/>
    <col min="7449" max="7686" width="11.42578125" style="1"/>
    <col min="7687" max="7687" width="16.7109375" style="1" customWidth="1"/>
    <col min="7688" max="7688" width="28.28515625" style="1" customWidth="1"/>
    <col min="7689" max="7689" width="19.42578125" style="1" customWidth="1"/>
    <col min="7690" max="7690" width="13.28515625" style="1" customWidth="1"/>
    <col min="7691" max="7691" width="16.42578125" style="1" customWidth="1"/>
    <col min="7692" max="7692" width="15.5703125" style="1" customWidth="1"/>
    <col min="7693" max="7694" width="15.28515625" style="1" customWidth="1"/>
    <col min="7695" max="7695" width="14" style="1" customWidth="1"/>
    <col min="7696" max="7696" width="11.42578125" style="1"/>
    <col min="7697" max="7697" width="15.5703125" style="1" customWidth="1"/>
    <col min="7698" max="7698" width="15" style="1" customWidth="1"/>
    <col min="7699" max="7699" width="18.42578125" style="1" customWidth="1"/>
    <col min="7700" max="7701" width="11.42578125" style="1"/>
    <col min="7702" max="7702" width="14.7109375" style="1" customWidth="1"/>
    <col min="7703" max="7703" width="17" style="1" customWidth="1"/>
    <col min="7704" max="7704" width="16.28515625" style="1" customWidth="1"/>
    <col min="7705" max="7942" width="11.42578125" style="1"/>
    <col min="7943" max="7943" width="16.7109375" style="1" customWidth="1"/>
    <col min="7944" max="7944" width="28.28515625" style="1" customWidth="1"/>
    <col min="7945" max="7945" width="19.42578125" style="1" customWidth="1"/>
    <col min="7946" max="7946" width="13.28515625" style="1" customWidth="1"/>
    <col min="7947" max="7947" width="16.42578125" style="1" customWidth="1"/>
    <col min="7948" max="7948" width="15.5703125" style="1" customWidth="1"/>
    <col min="7949" max="7950" width="15.28515625" style="1" customWidth="1"/>
    <col min="7951" max="7951" width="14" style="1" customWidth="1"/>
    <col min="7952" max="7952" width="11.42578125" style="1"/>
    <col min="7953" max="7953" width="15.5703125" style="1" customWidth="1"/>
    <col min="7954" max="7954" width="15" style="1" customWidth="1"/>
    <col min="7955" max="7955" width="18.42578125" style="1" customWidth="1"/>
    <col min="7956" max="7957" width="11.42578125" style="1"/>
    <col min="7958" max="7958" width="14.7109375" style="1" customWidth="1"/>
    <col min="7959" max="7959" width="17" style="1" customWidth="1"/>
    <col min="7960" max="7960" width="16.28515625" style="1" customWidth="1"/>
    <col min="7961" max="8198" width="9.140625" style="1"/>
    <col min="8199" max="8199" width="16.7109375" style="1" customWidth="1"/>
    <col min="8200" max="8200" width="28.28515625" style="1" customWidth="1"/>
    <col min="8201" max="8201" width="19.42578125" style="1" customWidth="1"/>
    <col min="8202" max="8202" width="13.28515625" style="1" customWidth="1"/>
    <col min="8203" max="8203" width="16.42578125" style="1" customWidth="1"/>
    <col min="8204" max="8204" width="15.5703125" style="1" customWidth="1"/>
    <col min="8205" max="8206" width="15.28515625" style="1" customWidth="1"/>
    <col min="8207" max="8207" width="14" style="1" customWidth="1"/>
    <col min="8208" max="8208" width="11.42578125" style="1"/>
    <col min="8209" max="8209" width="15.5703125" style="1" customWidth="1"/>
    <col min="8210" max="8210" width="15" style="1" customWidth="1"/>
    <col min="8211" max="8211" width="18.42578125" style="1" customWidth="1"/>
    <col min="8212" max="8213" width="11.42578125" style="1"/>
    <col min="8214" max="8214" width="14.7109375" style="1" customWidth="1"/>
    <col min="8215" max="8215" width="17" style="1" customWidth="1"/>
    <col min="8216" max="8216" width="16.28515625" style="1" customWidth="1"/>
    <col min="8217" max="8454" width="11.42578125" style="1"/>
    <col min="8455" max="8455" width="16.7109375" style="1" customWidth="1"/>
    <col min="8456" max="8456" width="28.28515625" style="1" customWidth="1"/>
    <col min="8457" max="8457" width="19.42578125" style="1" customWidth="1"/>
    <col min="8458" max="8458" width="13.28515625" style="1" customWidth="1"/>
    <col min="8459" max="8459" width="16.42578125" style="1" customWidth="1"/>
    <col min="8460" max="8460" width="15.5703125" style="1" customWidth="1"/>
    <col min="8461" max="8462" width="15.28515625" style="1" customWidth="1"/>
    <col min="8463" max="8463" width="14" style="1" customWidth="1"/>
    <col min="8464" max="8464" width="11.42578125" style="1"/>
    <col min="8465" max="8465" width="15.5703125" style="1" customWidth="1"/>
    <col min="8466" max="8466" width="15" style="1" customWidth="1"/>
    <col min="8467" max="8467" width="18.42578125" style="1" customWidth="1"/>
    <col min="8468" max="8469" width="11.42578125" style="1"/>
    <col min="8470" max="8470" width="14.7109375" style="1" customWidth="1"/>
    <col min="8471" max="8471" width="17" style="1" customWidth="1"/>
    <col min="8472" max="8472" width="16.28515625" style="1" customWidth="1"/>
    <col min="8473" max="8710" width="11.42578125" style="1"/>
    <col min="8711" max="8711" width="16.7109375" style="1" customWidth="1"/>
    <col min="8712" max="8712" width="28.28515625" style="1" customWidth="1"/>
    <col min="8713" max="8713" width="19.42578125" style="1" customWidth="1"/>
    <col min="8714" max="8714" width="13.28515625" style="1" customWidth="1"/>
    <col min="8715" max="8715" width="16.42578125" style="1" customWidth="1"/>
    <col min="8716" max="8716" width="15.5703125" style="1" customWidth="1"/>
    <col min="8717" max="8718" width="15.28515625" style="1" customWidth="1"/>
    <col min="8719" max="8719" width="14" style="1" customWidth="1"/>
    <col min="8720" max="8720" width="11.42578125" style="1"/>
    <col min="8721" max="8721" width="15.5703125" style="1" customWidth="1"/>
    <col min="8722" max="8722" width="15" style="1" customWidth="1"/>
    <col min="8723" max="8723" width="18.42578125" style="1" customWidth="1"/>
    <col min="8724" max="8725" width="11.42578125" style="1"/>
    <col min="8726" max="8726" width="14.7109375" style="1" customWidth="1"/>
    <col min="8727" max="8727" width="17" style="1" customWidth="1"/>
    <col min="8728" max="8728" width="16.28515625" style="1" customWidth="1"/>
    <col min="8729" max="8966" width="11.42578125" style="1"/>
    <col min="8967" max="8967" width="16.7109375" style="1" customWidth="1"/>
    <col min="8968" max="8968" width="28.28515625" style="1" customWidth="1"/>
    <col min="8969" max="8969" width="19.42578125" style="1" customWidth="1"/>
    <col min="8970" max="8970" width="13.28515625" style="1" customWidth="1"/>
    <col min="8971" max="8971" width="16.42578125" style="1" customWidth="1"/>
    <col min="8972" max="8972" width="15.5703125" style="1" customWidth="1"/>
    <col min="8973" max="8974" width="15.28515625" style="1" customWidth="1"/>
    <col min="8975" max="8975" width="14" style="1" customWidth="1"/>
    <col min="8976" max="8976" width="11.42578125" style="1"/>
    <col min="8977" max="8977" width="15.5703125" style="1" customWidth="1"/>
    <col min="8978" max="8978" width="15" style="1" customWidth="1"/>
    <col min="8979" max="8979" width="18.42578125" style="1" customWidth="1"/>
    <col min="8980" max="8981" width="11.42578125" style="1"/>
    <col min="8982" max="8982" width="14.7109375" style="1" customWidth="1"/>
    <col min="8983" max="8983" width="17" style="1" customWidth="1"/>
    <col min="8984" max="8984" width="16.28515625" style="1" customWidth="1"/>
    <col min="8985" max="9222" width="9.140625" style="1"/>
    <col min="9223" max="9223" width="16.7109375" style="1" customWidth="1"/>
    <col min="9224" max="9224" width="28.28515625" style="1" customWidth="1"/>
    <col min="9225" max="9225" width="19.42578125" style="1" customWidth="1"/>
    <col min="9226" max="9226" width="13.28515625" style="1" customWidth="1"/>
    <col min="9227" max="9227" width="16.42578125" style="1" customWidth="1"/>
    <col min="9228" max="9228" width="15.5703125" style="1" customWidth="1"/>
    <col min="9229" max="9230" width="15.28515625" style="1" customWidth="1"/>
    <col min="9231" max="9231" width="14" style="1" customWidth="1"/>
    <col min="9232" max="9232" width="11.42578125" style="1"/>
    <col min="9233" max="9233" width="15.5703125" style="1" customWidth="1"/>
    <col min="9234" max="9234" width="15" style="1" customWidth="1"/>
    <col min="9235" max="9235" width="18.42578125" style="1" customWidth="1"/>
    <col min="9236" max="9237" width="11.42578125" style="1"/>
    <col min="9238" max="9238" width="14.7109375" style="1" customWidth="1"/>
    <col min="9239" max="9239" width="17" style="1" customWidth="1"/>
    <col min="9240" max="9240" width="16.28515625" style="1" customWidth="1"/>
    <col min="9241" max="9478" width="11.42578125" style="1"/>
    <col min="9479" max="9479" width="16.7109375" style="1" customWidth="1"/>
    <col min="9480" max="9480" width="28.28515625" style="1" customWidth="1"/>
    <col min="9481" max="9481" width="19.42578125" style="1" customWidth="1"/>
    <col min="9482" max="9482" width="13.28515625" style="1" customWidth="1"/>
    <col min="9483" max="9483" width="16.42578125" style="1" customWidth="1"/>
    <col min="9484" max="9484" width="15.5703125" style="1" customWidth="1"/>
    <col min="9485" max="9486" width="15.28515625" style="1" customWidth="1"/>
    <col min="9487" max="9487" width="14" style="1" customWidth="1"/>
    <col min="9488" max="9488" width="11.42578125" style="1"/>
    <col min="9489" max="9489" width="15.5703125" style="1" customWidth="1"/>
    <col min="9490" max="9490" width="15" style="1" customWidth="1"/>
    <col min="9491" max="9491" width="18.42578125" style="1" customWidth="1"/>
    <col min="9492" max="9493" width="11.42578125" style="1"/>
    <col min="9494" max="9494" width="14.7109375" style="1" customWidth="1"/>
    <col min="9495" max="9495" width="17" style="1" customWidth="1"/>
    <col min="9496" max="9496" width="16.28515625" style="1" customWidth="1"/>
    <col min="9497" max="9734" width="11.42578125" style="1"/>
    <col min="9735" max="9735" width="16.7109375" style="1" customWidth="1"/>
    <col min="9736" max="9736" width="28.28515625" style="1" customWidth="1"/>
    <col min="9737" max="9737" width="19.42578125" style="1" customWidth="1"/>
    <col min="9738" max="9738" width="13.28515625" style="1" customWidth="1"/>
    <col min="9739" max="9739" width="16.42578125" style="1" customWidth="1"/>
    <col min="9740" max="9740" width="15.5703125" style="1" customWidth="1"/>
    <col min="9741" max="9742" width="15.28515625" style="1" customWidth="1"/>
    <col min="9743" max="9743" width="14" style="1" customWidth="1"/>
    <col min="9744" max="9744" width="11.42578125" style="1"/>
    <col min="9745" max="9745" width="15.5703125" style="1" customWidth="1"/>
    <col min="9746" max="9746" width="15" style="1" customWidth="1"/>
    <col min="9747" max="9747" width="18.42578125" style="1" customWidth="1"/>
    <col min="9748" max="9749" width="11.42578125" style="1"/>
    <col min="9750" max="9750" width="14.7109375" style="1" customWidth="1"/>
    <col min="9751" max="9751" width="17" style="1" customWidth="1"/>
    <col min="9752" max="9752" width="16.28515625" style="1" customWidth="1"/>
    <col min="9753" max="9990" width="11.42578125" style="1"/>
    <col min="9991" max="9991" width="16.7109375" style="1" customWidth="1"/>
    <col min="9992" max="9992" width="28.28515625" style="1" customWidth="1"/>
    <col min="9993" max="9993" width="19.42578125" style="1" customWidth="1"/>
    <col min="9994" max="9994" width="13.28515625" style="1" customWidth="1"/>
    <col min="9995" max="9995" width="16.42578125" style="1" customWidth="1"/>
    <col min="9996" max="9996" width="15.5703125" style="1" customWidth="1"/>
    <col min="9997" max="9998" width="15.28515625" style="1" customWidth="1"/>
    <col min="9999" max="9999" width="14" style="1" customWidth="1"/>
    <col min="10000" max="10000" width="11.42578125" style="1"/>
    <col min="10001" max="10001" width="15.5703125" style="1" customWidth="1"/>
    <col min="10002" max="10002" width="15" style="1" customWidth="1"/>
    <col min="10003" max="10003" width="18.42578125" style="1" customWidth="1"/>
    <col min="10004" max="10005" width="11.42578125" style="1"/>
    <col min="10006" max="10006" width="14.7109375" style="1" customWidth="1"/>
    <col min="10007" max="10007" width="17" style="1" customWidth="1"/>
    <col min="10008" max="10008" width="16.28515625" style="1" customWidth="1"/>
    <col min="10009" max="10246" width="9.140625" style="1"/>
    <col min="10247" max="10247" width="16.7109375" style="1" customWidth="1"/>
    <col min="10248" max="10248" width="28.28515625" style="1" customWidth="1"/>
    <col min="10249" max="10249" width="19.42578125" style="1" customWidth="1"/>
    <col min="10250" max="10250" width="13.28515625" style="1" customWidth="1"/>
    <col min="10251" max="10251" width="16.42578125" style="1" customWidth="1"/>
    <col min="10252" max="10252" width="15.5703125" style="1" customWidth="1"/>
    <col min="10253" max="10254" width="15.28515625" style="1" customWidth="1"/>
    <col min="10255" max="10255" width="14" style="1" customWidth="1"/>
    <col min="10256" max="10256" width="11.42578125" style="1"/>
    <col min="10257" max="10257" width="15.5703125" style="1" customWidth="1"/>
    <col min="10258" max="10258" width="15" style="1" customWidth="1"/>
    <col min="10259" max="10259" width="18.42578125" style="1" customWidth="1"/>
    <col min="10260" max="10261" width="11.42578125" style="1"/>
    <col min="10262" max="10262" width="14.7109375" style="1" customWidth="1"/>
    <col min="10263" max="10263" width="17" style="1" customWidth="1"/>
    <col min="10264" max="10264" width="16.28515625" style="1" customWidth="1"/>
    <col min="10265" max="10502" width="11.42578125" style="1"/>
    <col min="10503" max="10503" width="16.7109375" style="1" customWidth="1"/>
    <col min="10504" max="10504" width="28.28515625" style="1" customWidth="1"/>
    <col min="10505" max="10505" width="19.42578125" style="1" customWidth="1"/>
    <col min="10506" max="10506" width="13.28515625" style="1" customWidth="1"/>
    <col min="10507" max="10507" width="16.42578125" style="1" customWidth="1"/>
    <col min="10508" max="10508" width="15.5703125" style="1" customWidth="1"/>
    <col min="10509" max="10510" width="15.28515625" style="1" customWidth="1"/>
    <col min="10511" max="10511" width="14" style="1" customWidth="1"/>
    <col min="10512" max="10512" width="11.42578125" style="1"/>
    <col min="10513" max="10513" width="15.5703125" style="1" customWidth="1"/>
    <col min="10514" max="10514" width="15" style="1" customWidth="1"/>
    <col min="10515" max="10515" width="18.42578125" style="1" customWidth="1"/>
    <col min="10516" max="10517" width="11.42578125" style="1"/>
    <col min="10518" max="10518" width="14.7109375" style="1" customWidth="1"/>
    <col min="10519" max="10519" width="17" style="1" customWidth="1"/>
    <col min="10520" max="10520" width="16.28515625" style="1" customWidth="1"/>
    <col min="10521" max="10758" width="11.42578125" style="1"/>
    <col min="10759" max="10759" width="16.7109375" style="1" customWidth="1"/>
    <col min="10760" max="10760" width="28.28515625" style="1" customWidth="1"/>
    <col min="10761" max="10761" width="19.42578125" style="1" customWidth="1"/>
    <col min="10762" max="10762" width="13.28515625" style="1" customWidth="1"/>
    <col min="10763" max="10763" width="16.42578125" style="1" customWidth="1"/>
    <col min="10764" max="10764" width="15.5703125" style="1" customWidth="1"/>
    <col min="10765" max="10766" width="15.28515625" style="1" customWidth="1"/>
    <col min="10767" max="10767" width="14" style="1" customWidth="1"/>
    <col min="10768" max="10768" width="11.42578125" style="1"/>
    <col min="10769" max="10769" width="15.5703125" style="1" customWidth="1"/>
    <col min="10770" max="10770" width="15" style="1" customWidth="1"/>
    <col min="10771" max="10771" width="18.42578125" style="1" customWidth="1"/>
    <col min="10772" max="10773" width="11.42578125" style="1"/>
    <col min="10774" max="10774" width="14.7109375" style="1" customWidth="1"/>
    <col min="10775" max="10775" width="17" style="1" customWidth="1"/>
    <col min="10776" max="10776" width="16.28515625" style="1" customWidth="1"/>
    <col min="10777" max="11014" width="11.42578125" style="1"/>
    <col min="11015" max="11015" width="16.7109375" style="1" customWidth="1"/>
    <col min="11016" max="11016" width="28.28515625" style="1" customWidth="1"/>
    <col min="11017" max="11017" width="19.42578125" style="1" customWidth="1"/>
    <col min="11018" max="11018" width="13.28515625" style="1" customWidth="1"/>
    <col min="11019" max="11019" width="16.42578125" style="1" customWidth="1"/>
    <col min="11020" max="11020" width="15.5703125" style="1" customWidth="1"/>
    <col min="11021" max="11022" width="15.28515625" style="1" customWidth="1"/>
    <col min="11023" max="11023" width="14" style="1" customWidth="1"/>
    <col min="11024" max="11024" width="11.42578125" style="1"/>
    <col min="11025" max="11025" width="15.5703125" style="1" customWidth="1"/>
    <col min="11026" max="11026" width="15" style="1" customWidth="1"/>
    <col min="11027" max="11027" width="18.42578125" style="1" customWidth="1"/>
    <col min="11028" max="11029" width="11.42578125" style="1"/>
    <col min="11030" max="11030" width="14.7109375" style="1" customWidth="1"/>
    <col min="11031" max="11031" width="17" style="1" customWidth="1"/>
    <col min="11032" max="11032" width="16.28515625" style="1" customWidth="1"/>
    <col min="11033" max="11270" width="9.140625" style="1"/>
    <col min="11271" max="11271" width="16.7109375" style="1" customWidth="1"/>
    <col min="11272" max="11272" width="28.28515625" style="1" customWidth="1"/>
    <col min="11273" max="11273" width="19.42578125" style="1" customWidth="1"/>
    <col min="11274" max="11274" width="13.28515625" style="1" customWidth="1"/>
    <col min="11275" max="11275" width="16.42578125" style="1" customWidth="1"/>
    <col min="11276" max="11276" width="15.5703125" style="1" customWidth="1"/>
    <col min="11277" max="11278" width="15.28515625" style="1" customWidth="1"/>
    <col min="11279" max="11279" width="14" style="1" customWidth="1"/>
    <col min="11280" max="11280" width="11.42578125" style="1"/>
    <col min="11281" max="11281" width="15.5703125" style="1" customWidth="1"/>
    <col min="11282" max="11282" width="15" style="1" customWidth="1"/>
    <col min="11283" max="11283" width="18.42578125" style="1" customWidth="1"/>
    <col min="11284" max="11285" width="11.42578125" style="1"/>
    <col min="11286" max="11286" width="14.7109375" style="1" customWidth="1"/>
    <col min="11287" max="11287" width="17" style="1" customWidth="1"/>
    <col min="11288" max="11288" width="16.28515625" style="1" customWidth="1"/>
    <col min="11289" max="11526" width="11.42578125" style="1"/>
    <col min="11527" max="11527" width="16.7109375" style="1" customWidth="1"/>
    <col min="11528" max="11528" width="28.28515625" style="1" customWidth="1"/>
    <col min="11529" max="11529" width="19.42578125" style="1" customWidth="1"/>
    <col min="11530" max="11530" width="13.28515625" style="1" customWidth="1"/>
    <col min="11531" max="11531" width="16.42578125" style="1" customWidth="1"/>
    <col min="11532" max="11532" width="15.5703125" style="1" customWidth="1"/>
    <col min="11533" max="11534" width="15.28515625" style="1" customWidth="1"/>
    <col min="11535" max="11535" width="14" style="1" customWidth="1"/>
    <col min="11536" max="11536" width="11.42578125" style="1"/>
    <col min="11537" max="11537" width="15.5703125" style="1" customWidth="1"/>
    <col min="11538" max="11538" width="15" style="1" customWidth="1"/>
    <col min="11539" max="11539" width="18.42578125" style="1" customWidth="1"/>
    <col min="11540" max="11541" width="11.42578125" style="1"/>
    <col min="11542" max="11542" width="14.7109375" style="1" customWidth="1"/>
    <col min="11543" max="11543" width="17" style="1" customWidth="1"/>
    <col min="11544" max="11544" width="16.28515625" style="1" customWidth="1"/>
    <col min="11545" max="11782" width="11.42578125" style="1"/>
    <col min="11783" max="11783" width="16.7109375" style="1" customWidth="1"/>
    <col min="11784" max="11784" width="28.28515625" style="1" customWidth="1"/>
    <col min="11785" max="11785" width="19.42578125" style="1" customWidth="1"/>
    <col min="11786" max="11786" width="13.28515625" style="1" customWidth="1"/>
    <col min="11787" max="11787" width="16.42578125" style="1" customWidth="1"/>
    <col min="11788" max="11788" width="15.5703125" style="1" customWidth="1"/>
    <col min="11789" max="11790" width="15.28515625" style="1" customWidth="1"/>
    <col min="11791" max="11791" width="14" style="1" customWidth="1"/>
    <col min="11792" max="11792" width="11.42578125" style="1"/>
    <col min="11793" max="11793" width="15.5703125" style="1" customWidth="1"/>
    <col min="11794" max="11794" width="15" style="1" customWidth="1"/>
    <col min="11795" max="11795" width="18.42578125" style="1" customWidth="1"/>
    <col min="11796" max="11797" width="11.42578125" style="1"/>
    <col min="11798" max="11798" width="14.7109375" style="1" customWidth="1"/>
    <col min="11799" max="11799" width="17" style="1" customWidth="1"/>
    <col min="11800" max="11800" width="16.28515625" style="1" customWidth="1"/>
    <col min="11801" max="12038" width="11.42578125" style="1"/>
    <col min="12039" max="12039" width="16.7109375" style="1" customWidth="1"/>
    <col min="12040" max="12040" width="28.28515625" style="1" customWidth="1"/>
    <col min="12041" max="12041" width="19.42578125" style="1" customWidth="1"/>
    <col min="12042" max="12042" width="13.28515625" style="1" customWidth="1"/>
    <col min="12043" max="12043" width="16.42578125" style="1" customWidth="1"/>
    <col min="12044" max="12044" width="15.5703125" style="1" customWidth="1"/>
    <col min="12045" max="12046" width="15.28515625" style="1" customWidth="1"/>
    <col min="12047" max="12047" width="14" style="1" customWidth="1"/>
    <col min="12048" max="12048" width="11.42578125" style="1"/>
    <col min="12049" max="12049" width="15.5703125" style="1" customWidth="1"/>
    <col min="12050" max="12050" width="15" style="1" customWidth="1"/>
    <col min="12051" max="12051" width="18.42578125" style="1" customWidth="1"/>
    <col min="12052" max="12053" width="11.42578125" style="1"/>
    <col min="12054" max="12054" width="14.7109375" style="1" customWidth="1"/>
    <col min="12055" max="12055" width="17" style="1" customWidth="1"/>
    <col min="12056" max="12056" width="16.28515625" style="1" customWidth="1"/>
    <col min="12057" max="12294" width="9.140625" style="1"/>
    <col min="12295" max="12295" width="16.7109375" style="1" customWidth="1"/>
    <col min="12296" max="12296" width="28.28515625" style="1" customWidth="1"/>
    <col min="12297" max="12297" width="19.42578125" style="1" customWidth="1"/>
    <col min="12298" max="12298" width="13.28515625" style="1" customWidth="1"/>
    <col min="12299" max="12299" width="16.42578125" style="1" customWidth="1"/>
    <col min="12300" max="12300" width="15.5703125" style="1" customWidth="1"/>
    <col min="12301" max="12302" width="15.28515625" style="1" customWidth="1"/>
    <col min="12303" max="12303" width="14" style="1" customWidth="1"/>
    <col min="12304" max="12304" width="11.42578125" style="1"/>
    <col min="12305" max="12305" width="15.5703125" style="1" customWidth="1"/>
    <col min="12306" max="12306" width="15" style="1" customWidth="1"/>
    <col min="12307" max="12307" width="18.42578125" style="1" customWidth="1"/>
    <col min="12308" max="12309" width="11.42578125" style="1"/>
    <col min="12310" max="12310" width="14.7109375" style="1" customWidth="1"/>
    <col min="12311" max="12311" width="17" style="1" customWidth="1"/>
    <col min="12312" max="12312" width="16.28515625" style="1" customWidth="1"/>
    <col min="12313" max="12550" width="11.42578125" style="1"/>
    <col min="12551" max="12551" width="16.7109375" style="1" customWidth="1"/>
    <col min="12552" max="12552" width="28.28515625" style="1" customWidth="1"/>
    <col min="12553" max="12553" width="19.42578125" style="1" customWidth="1"/>
    <col min="12554" max="12554" width="13.28515625" style="1" customWidth="1"/>
    <col min="12555" max="12555" width="16.42578125" style="1" customWidth="1"/>
    <col min="12556" max="12556" width="15.5703125" style="1" customWidth="1"/>
    <col min="12557" max="12558" width="15.28515625" style="1" customWidth="1"/>
    <col min="12559" max="12559" width="14" style="1" customWidth="1"/>
    <col min="12560" max="12560" width="11.42578125" style="1"/>
    <col min="12561" max="12561" width="15.5703125" style="1" customWidth="1"/>
    <col min="12562" max="12562" width="15" style="1" customWidth="1"/>
    <col min="12563" max="12563" width="18.42578125" style="1" customWidth="1"/>
    <col min="12564" max="12565" width="11.42578125" style="1"/>
    <col min="12566" max="12566" width="14.7109375" style="1" customWidth="1"/>
    <col min="12567" max="12567" width="17" style="1" customWidth="1"/>
    <col min="12568" max="12568" width="16.28515625" style="1" customWidth="1"/>
    <col min="12569" max="12806" width="11.42578125" style="1"/>
    <col min="12807" max="12807" width="16.7109375" style="1" customWidth="1"/>
    <col min="12808" max="12808" width="28.28515625" style="1" customWidth="1"/>
    <col min="12809" max="12809" width="19.42578125" style="1" customWidth="1"/>
    <col min="12810" max="12810" width="13.28515625" style="1" customWidth="1"/>
    <col min="12811" max="12811" width="16.42578125" style="1" customWidth="1"/>
    <col min="12812" max="12812" width="15.5703125" style="1" customWidth="1"/>
    <col min="12813" max="12814" width="15.28515625" style="1" customWidth="1"/>
    <col min="12815" max="12815" width="14" style="1" customWidth="1"/>
    <col min="12816" max="12816" width="11.42578125" style="1"/>
    <col min="12817" max="12817" width="15.5703125" style="1" customWidth="1"/>
    <col min="12818" max="12818" width="15" style="1" customWidth="1"/>
    <col min="12819" max="12819" width="18.42578125" style="1" customWidth="1"/>
    <col min="12820" max="12821" width="11.42578125" style="1"/>
    <col min="12822" max="12822" width="14.7109375" style="1" customWidth="1"/>
    <col min="12823" max="12823" width="17" style="1" customWidth="1"/>
    <col min="12824" max="12824" width="16.28515625" style="1" customWidth="1"/>
    <col min="12825" max="13062" width="11.42578125" style="1"/>
    <col min="13063" max="13063" width="16.7109375" style="1" customWidth="1"/>
    <col min="13064" max="13064" width="28.28515625" style="1" customWidth="1"/>
    <col min="13065" max="13065" width="19.42578125" style="1" customWidth="1"/>
    <col min="13066" max="13066" width="13.28515625" style="1" customWidth="1"/>
    <col min="13067" max="13067" width="16.42578125" style="1" customWidth="1"/>
    <col min="13068" max="13068" width="15.5703125" style="1" customWidth="1"/>
    <col min="13069" max="13070" width="15.28515625" style="1" customWidth="1"/>
    <col min="13071" max="13071" width="14" style="1" customWidth="1"/>
    <col min="13072" max="13072" width="11.42578125" style="1"/>
    <col min="13073" max="13073" width="15.5703125" style="1" customWidth="1"/>
    <col min="13074" max="13074" width="15" style="1" customWidth="1"/>
    <col min="13075" max="13075" width="18.42578125" style="1" customWidth="1"/>
    <col min="13076" max="13077" width="11.42578125" style="1"/>
    <col min="13078" max="13078" width="14.7109375" style="1" customWidth="1"/>
    <col min="13079" max="13079" width="17" style="1" customWidth="1"/>
    <col min="13080" max="13080" width="16.28515625" style="1" customWidth="1"/>
    <col min="13081" max="13318" width="9.140625" style="1"/>
    <col min="13319" max="13319" width="16.7109375" style="1" customWidth="1"/>
    <col min="13320" max="13320" width="28.28515625" style="1" customWidth="1"/>
    <col min="13321" max="13321" width="19.42578125" style="1" customWidth="1"/>
    <col min="13322" max="13322" width="13.28515625" style="1" customWidth="1"/>
    <col min="13323" max="13323" width="16.42578125" style="1" customWidth="1"/>
    <col min="13324" max="13324" width="15.5703125" style="1" customWidth="1"/>
    <col min="13325" max="13326" width="15.28515625" style="1" customWidth="1"/>
    <col min="13327" max="13327" width="14" style="1" customWidth="1"/>
    <col min="13328" max="13328" width="11.42578125" style="1"/>
    <col min="13329" max="13329" width="15.5703125" style="1" customWidth="1"/>
    <col min="13330" max="13330" width="15" style="1" customWidth="1"/>
    <col min="13331" max="13331" width="18.42578125" style="1" customWidth="1"/>
    <col min="13332" max="13333" width="11.42578125" style="1"/>
    <col min="13334" max="13334" width="14.7109375" style="1" customWidth="1"/>
    <col min="13335" max="13335" width="17" style="1" customWidth="1"/>
    <col min="13336" max="13336" width="16.28515625" style="1" customWidth="1"/>
    <col min="13337" max="13574" width="11.42578125" style="1"/>
    <col min="13575" max="13575" width="16.7109375" style="1" customWidth="1"/>
    <col min="13576" max="13576" width="28.28515625" style="1" customWidth="1"/>
    <col min="13577" max="13577" width="19.42578125" style="1" customWidth="1"/>
    <col min="13578" max="13578" width="13.28515625" style="1" customWidth="1"/>
    <col min="13579" max="13579" width="16.42578125" style="1" customWidth="1"/>
    <col min="13580" max="13580" width="15.5703125" style="1" customWidth="1"/>
    <col min="13581" max="13582" width="15.28515625" style="1" customWidth="1"/>
    <col min="13583" max="13583" width="14" style="1" customWidth="1"/>
    <col min="13584" max="13584" width="11.42578125" style="1"/>
    <col min="13585" max="13585" width="15.5703125" style="1" customWidth="1"/>
    <col min="13586" max="13586" width="15" style="1" customWidth="1"/>
    <col min="13587" max="13587" width="18.42578125" style="1" customWidth="1"/>
    <col min="13588" max="13589" width="11.42578125" style="1"/>
    <col min="13590" max="13590" width="14.7109375" style="1" customWidth="1"/>
    <col min="13591" max="13591" width="17" style="1" customWidth="1"/>
    <col min="13592" max="13592" width="16.28515625" style="1" customWidth="1"/>
    <col min="13593" max="13830" width="11.42578125" style="1"/>
    <col min="13831" max="13831" width="16.7109375" style="1" customWidth="1"/>
    <col min="13832" max="13832" width="28.28515625" style="1" customWidth="1"/>
    <col min="13833" max="13833" width="19.42578125" style="1" customWidth="1"/>
    <col min="13834" max="13834" width="13.28515625" style="1" customWidth="1"/>
    <col min="13835" max="13835" width="16.42578125" style="1" customWidth="1"/>
    <col min="13836" max="13836" width="15.5703125" style="1" customWidth="1"/>
    <col min="13837" max="13838" width="15.28515625" style="1" customWidth="1"/>
    <col min="13839" max="13839" width="14" style="1" customWidth="1"/>
    <col min="13840" max="13840" width="11.42578125" style="1"/>
    <col min="13841" max="13841" width="15.5703125" style="1" customWidth="1"/>
    <col min="13842" max="13842" width="15" style="1" customWidth="1"/>
    <col min="13843" max="13843" width="18.42578125" style="1" customWidth="1"/>
    <col min="13844" max="13845" width="11.42578125" style="1"/>
    <col min="13846" max="13846" width="14.7109375" style="1" customWidth="1"/>
    <col min="13847" max="13847" width="17" style="1" customWidth="1"/>
    <col min="13848" max="13848" width="16.28515625" style="1" customWidth="1"/>
    <col min="13849" max="14086" width="11.42578125" style="1"/>
    <col min="14087" max="14087" width="16.7109375" style="1" customWidth="1"/>
    <col min="14088" max="14088" width="28.28515625" style="1" customWidth="1"/>
    <col min="14089" max="14089" width="19.42578125" style="1" customWidth="1"/>
    <col min="14090" max="14090" width="13.28515625" style="1" customWidth="1"/>
    <col min="14091" max="14091" width="16.42578125" style="1" customWidth="1"/>
    <col min="14092" max="14092" width="15.5703125" style="1" customWidth="1"/>
    <col min="14093" max="14094" width="15.28515625" style="1" customWidth="1"/>
    <col min="14095" max="14095" width="14" style="1" customWidth="1"/>
    <col min="14096" max="14096" width="11.42578125" style="1"/>
    <col min="14097" max="14097" width="15.5703125" style="1" customWidth="1"/>
    <col min="14098" max="14098" width="15" style="1" customWidth="1"/>
    <col min="14099" max="14099" width="18.42578125" style="1" customWidth="1"/>
    <col min="14100" max="14101" width="11.42578125" style="1"/>
    <col min="14102" max="14102" width="14.7109375" style="1" customWidth="1"/>
    <col min="14103" max="14103" width="17" style="1" customWidth="1"/>
    <col min="14104" max="14104" width="16.28515625" style="1" customWidth="1"/>
    <col min="14105" max="14342" width="9.140625" style="1"/>
    <col min="14343" max="14343" width="16.7109375" style="1" customWidth="1"/>
    <col min="14344" max="14344" width="28.28515625" style="1" customWidth="1"/>
    <col min="14345" max="14345" width="19.42578125" style="1" customWidth="1"/>
    <col min="14346" max="14346" width="13.28515625" style="1" customWidth="1"/>
    <col min="14347" max="14347" width="16.42578125" style="1" customWidth="1"/>
    <col min="14348" max="14348" width="15.5703125" style="1" customWidth="1"/>
    <col min="14349" max="14350" width="15.28515625" style="1" customWidth="1"/>
    <col min="14351" max="14351" width="14" style="1" customWidth="1"/>
    <col min="14352" max="14352" width="11.42578125" style="1"/>
    <col min="14353" max="14353" width="15.5703125" style="1" customWidth="1"/>
    <col min="14354" max="14354" width="15" style="1" customWidth="1"/>
    <col min="14355" max="14355" width="18.42578125" style="1" customWidth="1"/>
    <col min="14356" max="14357" width="11.42578125" style="1"/>
    <col min="14358" max="14358" width="14.7109375" style="1" customWidth="1"/>
    <col min="14359" max="14359" width="17" style="1" customWidth="1"/>
    <col min="14360" max="14360" width="16.28515625" style="1" customWidth="1"/>
    <col min="14361" max="14598" width="11.42578125" style="1"/>
    <col min="14599" max="14599" width="16.7109375" style="1" customWidth="1"/>
    <col min="14600" max="14600" width="28.28515625" style="1" customWidth="1"/>
    <col min="14601" max="14601" width="19.42578125" style="1" customWidth="1"/>
    <col min="14602" max="14602" width="13.28515625" style="1" customWidth="1"/>
    <col min="14603" max="14603" width="16.42578125" style="1" customWidth="1"/>
    <col min="14604" max="14604" width="15.5703125" style="1" customWidth="1"/>
    <col min="14605" max="14606" width="15.28515625" style="1" customWidth="1"/>
    <col min="14607" max="14607" width="14" style="1" customWidth="1"/>
    <col min="14608" max="14608" width="11.42578125" style="1"/>
    <col min="14609" max="14609" width="15.5703125" style="1" customWidth="1"/>
    <col min="14610" max="14610" width="15" style="1" customWidth="1"/>
    <col min="14611" max="14611" width="18.42578125" style="1" customWidth="1"/>
    <col min="14612" max="14613" width="11.42578125" style="1"/>
    <col min="14614" max="14614" width="14.7109375" style="1" customWidth="1"/>
    <col min="14615" max="14615" width="17" style="1" customWidth="1"/>
    <col min="14616" max="14616" width="16.28515625" style="1" customWidth="1"/>
    <col min="14617" max="14854" width="11.42578125" style="1"/>
    <col min="14855" max="14855" width="16.7109375" style="1" customWidth="1"/>
    <col min="14856" max="14856" width="28.28515625" style="1" customWidth="1"/>
    <col min="14857" max="14857" width="19.42578125" style="1" customWidth="1"/>
    <col min="14858" max="14858" width="13.28515625" style="1" customWidth="1"/>
    <col min="14859" max="14859" width="16.42578125" style="1" customWidth="1"/>
    <col min="14860" max="14860" width="15.5703125" style="1" customWidth="1"/>
    <col min="14861" max="14862" width="15.28515625" style="1" customWidth="1"/>
    <col min="14863" max="14863" width="14" style="1" customWidth="1"/>
    <col min="14864" max="14864" width="11.42578125" style="1"/>
    <col min="14865" max="14865" width="15.5703125" style="1" customWidth="1"/>
    <col min="14866" max="14866" width="15" style="1" customWidth="1"/>
    <col min="14867" max="14867" width="18.42578125" style="1" customWidth="1"/>
    <col min="14868" max="14869" width="11.42578125" style="1"/>
    <col min="14870" max="14870" width="14.7109375" style="1" customWidth="1"/>
    <col min="14871" max="14871" width="17" style="1" customWidth="1"/>
    <col min="14872" max="14872" width="16.28515625" style="1" customWidth="1"/>
    <col min="14873" max="15110" width="11.42578125" style="1"/>
    <col min="15111" max="15111" width="16.7109375" style="1" customWidth="1"/>
    <col min="15112" max="15112" width="28.28515625" style="1" customWidth="1"/>
    <col min="15113" max="15113" width="19.42578125" style="1" customWidth="1"/>
    <col min="15114" max="15114" width="13.28515625" style="1" customWidth="1"/>
    <col min="15115" max="15115" width="16.42578125" style="1" customWidth="1"/>
    <col min="15116" max="15116" width="15.5703125" style="1" customWidth="1"/>
    <col min="15117" max="15118" width="15.28515625" style="1" customWidth="1"/>
    <col min="15119" max="15119" width="14" style="1" customWidth="1"/>
    <col min="15120" max="15120" width="11.42578125" style="1"/>
    <col min="15121" max="15121" width="15.5703125" style="1" customWidth="1"/>
    <col min="15122" max="15122" width="15" style="1" customWidth="1"/>
    <col min="15123" max="15123" width="18.42578125" style="1" customWidth="1"/>
    <col min="15124" max="15125" width="11.42578125" style="1"/>
    <col min="15126" max="15126" width="14.7109375" style="1" customWidth="1"/>
    <col min="15127" max="15127" width="17" style="1" customWidth="1"/>
    <col min="15128" max="15128" width="16.28515625" style="1" customWidth="1"/>
    <col min="15129" max="15366" width="9.140625" style="1"/>
    <col min="15367" max="15367" width="16.7109375" style="1" customWidth="1"/>
    <col min="15368" max="15368" width="28.28515625" style="1" customWidth="1"/>
    <col min="15369" max="15369" width="19.42578125" style="1" customWidth="1"/>
    <col min="15370" max="15370" width="13.28515625" style="1" customWidth="1"/>
    <col min="15371" max="15371" width="16.42578125" style="1" customWidth="1"/>
    <col min="15372" max="15372" width="15.5703125" style="1" customWidth="1"/>
    <col min="15373" max="15374" width="15.28515625" style="1" customWidth="1"/>
    <col min="15375" max="15375" width="14" style="1" customWidth="1"/>
    <col min="15376" max="15376" width="11.42578125" style="1"/>
    <col min="15377" max="15377" width="15.5703125" style="1" customWidth="1"/>
    <col min="15378" max="15378" width="15" style="1" customWidth="1"/>
    <col min="15379" max="15379" width="18.42578125" style="1" customWidth="1"/>
    <col min="15380" max="15381" width="11.42578125" style="1"/>
    <col min="15382" max="15382" width="14.7109375" style="1" customWidth="1"/>
    <col min="15383" max="15383" width="17" style="1" customWidth="1"/>
    <col min="15384" max="15384" width="16.28515625" style="1" customWidth="1"/>
    <col min="15385" max="15622" width="11.42578125" style="1"/>
    <col min="15623" max="15623" width="16.7109375" style="1" customWidth="1"/>
    <col min="15624" max="15624" width="28.28515625" style="1" customWidth="1"/>
    <col min="15625" max="15625" width="19.42578125" style="1" customWidth="1"/>
    <col min="15626" max="15626" width="13.28515625" style="1" customWidth="1"/>
    <col min="15627" max="15627" width="16.42578125" style="1" customWidth="1"/>
    <col min="15628" max="15628" width="15.5703125" style="1" customWidth="1"/>
    <col min="15629" max="15630" width="15.28515625" style="1" customWidth="1"/>
    <col min="15631" max="15631" width="14" style="1" customWidth="1"/>
    <col min="15632" max="15632" width="11.42578125" style="1"/>
    <col min="15633" max="15633" width="15.5703125" style="1" customWidth="1"/>
    <col min="15634" max="15634" width="15" style="1" customWidth="1"/>
    <col min="15635" max="15635" width="18.42578125" style="1" customWidth="1"/>
    <col min="15636" max="15637" width="11.42578125" style="1"/>
    <col min="15638" max="15638" width="14.7109375" style="1" customWidth="1"/>
    <col min="15639" max="15639" width="17" style="1" customWidth="1"/>
    <col min="15640" max="15640" width="16.28515625" style="1" customWidth="1"/>
    <col min="15641" max="15878" width="11.42578125" style="1"/>
    <col min="15879" max="15879" width="16.7109375" style="1" customWidth="1"/>
    <col min="15880" max="15880" width="28.28515625" style="1" customWidth="1"/>
    <col min="15881" max="15881" width="19.42578125" style="1" customWidth="1"/>
    <col min="15882" max="15882" width="13.28515625" style="1" customWidth="1"/>
    <col min="15883" max="15883" width="16.42578125" style="1" customWidth="1"/>
    <col min="15884" max="15884" width="15.5703125" style="1" customWidth="1"/>
    <col min="15885" max="15886" width="15.28515625" style="1" customWidth="1"/>
    <col min="15887" max="15887" width="14" style="1" customWidth="1"/>
    <col min="15888" max="15888" width="11.42578125" style="1"/>
    <col min="15889" max="15889" width="15.5703125" style="1" customWidth="1"/>
    <col min="15890" max="15890" width="15" style="1" customWidth="1"/>
    <col min="15891" max="15891" width="18.42578125" style="1" customWidth="1"/>
    <col min="15892" max="15893" width="11.42578125" style="1"/>
    <col min="15894" max="15894" width="14.7109375" style="1" customWidth="1"/>
    <col min="15895" max="15895" width="17" style="1" customWidth="1"/>
    <col min="15896" max="15896" width="16.28515625" style="1" customWidth="1"/>
    <col min="15897" max="16134" width="11.42578125" style="1"/>
    <col min="16135" max="16135" width="16.7109375" style="1" customWidth="1"/>
    <col min="16136" max="16136" width="28.28515625" style="1" customWidth="1"/>
    <col min="16137" max="16137" width="19.42578125" style="1" customWidth="1"/>
    <col min="16138" max="16138" width="13.28515625" style="1" customWidth="1"/>
    <col min="16139" max="16139" width="16.42578125" style="1" customWidth="1"/>
    <col min="16140" max="16140" width="15.5703125" style="1" customWidth="1"/>
    <col min="16141" max="16142" width="15.28515625" style="1" customWidth="1"/>
    <col min="16143" max="16143" width="14" style="1" customWidth="1"/>
    <col min="16144" max="16144" width="11.42578125" style="1"/>
    <col min="16145" max="16145" width="15.5703125" style="1" customWidth="1"/>
    <col min="16146" max="16146" width="15" style="1" customWidth="1"/>
    <col min="16147" max="16147" width="18.42578125" style="1" customWidth="1"/>
    <col min="16148" max="16149" width="11.42578125" style="1"/>
    <col min="16150" max="16150" width="14.7109375" style="1" customWidth="1"/>
    <col min="16151" max="16151" width="17" style="1" customWidth="1"/>
    <col min="16152" max="16152" width="16.28515625" style="1" customWidth="1"/>
    <col min="16153" max="16384" width="9.140625" style="1"/>
  </cols>
  <sheetData>
    <row r="1" spans="2:24" ht="38.25" customHeight="1" x14ac:dyDescent="0.15">
      <c r="C1" s="476" t="s">
        <v>421</v>
      </c>
      <c r="D1" s="476"/>
      <c r="E1" s="476"/>
      <c r="F1" s="476"/>
      <c r="G1" s="476"/>
      <c r="H1" s="476"/>
      <c r="I1" s="476"/>
      <c r="J1" s="476"/>
      <c r="K1" s="476"/>
      <c r="L1" s="476"/>
      <c r="M1" s="476"/>
      <c r="N1" s="476"/>
      <c r="O1" s="476"/>
      <c r="P1" s="476"/>
      <c r="Q1" s="476"/>
      <c r="R1" s="476"/>
      <c r="S1" s="476"/>
      <c r="T1" s="476"/>
      <c r="U1" s="80"/>
      <c r="V1" s="80"/>
      <c r="W1" s="80"/>
      <c r="X1" s="80"/>
    </row>
    <row r="2" spans="2:24" ht="38.25" customHeight="1" thickBot="1" x14ac:dyDescent="0.2">
      <c r="C2" s="477" t="s">
        <v>422</v>
      </c>
      <c r="D2" s="478"/>
      <c r="E2" s="478"/>
      <c r="F2" s="478"/>
      <c r="G2" s="478"/>
      <c r="H2" s="478"/>
      <c r="I2" s="478"/>
      <c r="J2" s="478"/>
      <c r="K2" s="478"/>
      <c r="L2" s="478"/>
      <c r="M2" s="478"/>
      <c r="N2" s="478"/>
      <c r="O2" s="478"/>
      <c r="P2" s="478"/>
      <c r="Q2" s="478"/>
      <c r="R2" s="478"/>
      <c r="S2" s="478"/>
      <c r="T2" s="478"/>
    </row>
    <row r="3" spans="2:24" ht="24" customHeight="1" thickBot="1" x14ac:dyDescent="0.2">
      <c r="B3" s="384" t="s">
        <v>423</v>
      </c>
      <c r="C3" s="385"/>
      <c r="D3" s="385"/>
      <c r="E3" s="385"/>
      <c r="F3" s="386"/>
      <c r="G3" s="384"/>
      <c r="H3" s="385"/>
      <c r="I3" s="385"/>
      <c r="J3" s="384" t="s">
        <v>424</v>
      </c>
      <c r="K3" s="385"/>
      <c r="L3" s="385"/>
      <c r="M3" s="385"/>
      <c r="N3" s="386"/>
      <c r="O3" s="384" t="s">
        <v>425</v>
      </c>
      <c r="P3" s="385"/>
      <c r="Q3" s="385"/>
      <c r="R3" s="385"/>
      <c r="S3" s="385"/>
      <c r="T3" s="386"/>
    </row>
    <row r="4" spans="2:24" s="132" customFormat="1" ht="61.5" customHeight="1" x14ac:dyDescent="0.15">
      <c r="B4" s="489" t="s">
        <v>426</v>
      </c>
      <c r="C4" s="489" t="s">
        <v>427</v>
      </c>
      <c r="D4" s="491" t="s">
        <v>428</v>
      </c>
      <c r="E4" s="483" t="s">
        <v>429</v>
      </c>
      <c r="F4" s="483" t="s">
        <v>430</v>
      </c>
      <c r="G4" s="483" t="s">
        <v>431</v>
      </c>
      <c r="H4" s="483" t="s">
        <v>432</v>
      </c>
      <c r="I4" s="497" t="s">
        <v>433</v>
      </c>
      <c r="J4" s="495" t="s">
        <v>434</v>
      </c>
      <c r="K4" s="487" t="s">
        <v>435</v>
      </c>
      <c r="L4" s="487" t="s">
        <v>436</v>
      </c>
      <c r="M4" s="487" t="s">
        <v>437</v>
      </c>
      <c r="N4" s="493" t="s">
        <v>438</v>
      </c>
      <c r="O4" s="481" t="s">
        <v>439</v>
      </c>
      <c r="P4" s="485" t="s">
        <v>440</v>
      </c>
      <c r="Q4" s="483" t="s">
        <v>441</v>
      </c>
      <c r="R4" s="485" t="s">
        <v>442</v>
      </c>
      <c r="S4" s="479" t="s">
        <v>443</v>
      </c>
      <c r="T4" s="480"/>
    </row>
    <row r="5" spans="2:24" s="132" customFormat="1" ht="84" customHeight="1" thickBot="1" x14ac:dyDescent="0.2">
      <c r="B5" s="490"/>
      <c r="C5" s="490"/>
      <c r="D5" s="492"/>
      <c r="E5" s="484"/>
      <c r="F5" s="484"/>
      <c r="G5" s="484"/>
      <c r="H5" s="484"/>
      <c r="I5" s="498"/>
      <c r="J5" s="496"/>
      <c r="K5" s="488"/>
      <c r="L5" s="488"/>
      <c r="M5" s="488"/>
      <c r="N5" s="494"/>
      <c r="O5" s="482"/>
      <c r="P5" s="486"/>
      <c r="Q5" s="484"/>
      <c r="R5" s="486" t="s">
        <v>444</v>
      </c>
      <c r="S5" s="195" t="s">
        <v>445</v>
      </c>
      <c r="T5" s="201" t="s">
        <v>446</v>
      </c>
    </row>
    <row r="6" spans="2:24" ht="21" customHeight="1" x14ac:dyDescent="0.15">
      <c r="B6" s="303"/>
      <c r="C6" s="305"/>
      <c r="D6" s="307"/>
      <c r="E6" s="306"/>
      <c r="F6" s="306"/>
      <c r="G6" s="306"/>
      <c r="H6" s="306"/>
      <c r="I6" s="304"/>
      <c r="J6" s="318"/>
      <c r="K6" s="319"/>
      <c r="L6" s="320"/>
      <c r="M6" s="320"/>
      <c r="N6" s="351"/>
      <c r="O6" s="321"/>
      <c r="P6" s="312"/>
      <c r="Q6" s="311"/>
      <c r="R6" s="312"/>
      <c r="S6" s="312"/>
      <c r="T6" s="313"/>
    </row>
    <row r="7" spans="2:24" ht="39" customHeight="1" x14ac:dyDescent="0.15">
      <c r="B7" s="83" t="s">
        <v>1055</v>
      </c>
      <c r="C7" s="83" t="s">
        <v>1056</v>
      </c>
      <c r="D7" s="555" t="s">
        <v>1057</v>
      </c>
      <c r="E7" s="281" t="s">
        <v>267</v>
      </c>
      <c r="F7" s="556" t="s">
        <v>450</v>
      </c>
      <c r="G7" s="83" t="s">
        <v>522</v>
      </c>
      <c r="H7" s="83" t="s">
        <v>452</v>
      </c>
      <c r="I7" s="83">
        <v>1</v>
      </c>
      <c r="J7" s="555" t="s">
        <v>1058</v>
      </c>
      <c r="K7" s="83" t="s">
        <v>454</v>
      </c>
      <c r="L7" s="83" t="s">
        <v>493</v>
      </c>
      <c r="M7" s="83" t="s">
        <v>520</v>
      </c>
      <c r="N7" s="83" t="s">
        <v>520</v>
      </c>
      <c r="O7" s="556">
        <v>990</v>
      </c>
      <c r="P7" s="556">
        <v>0</v>
      </c>
      <c r="Q7" s="557">
        <v>990</v>
      </c>
      <c r="R7" s="556" t="s">
        <v>458</v>
      </c>
      <c r="S7" s="556">
        <v>0</v>
      </c>
      <c r="T7" s="556">
        <v>0</v>
      </c>
    </row>
    <row r="8" spans="2:24" ht="51" customHeight="1" x14ac:dyDescent="0.15">
      <c r="B8" s="83" t="s">
        <v>1055</v>
      </c>
      <c r="C8" s="83" t="s">
        <v>1059</v>
      </c>
      <c r="D8" s="555" t="s">
        <v>1060</v>
      </c>
      <c r="E8" s="281" t="s">
        <v>287</v>
      </c>
      <c r="F8" s="556" t="s">
        <v>450</v>
      </c>
      <c r="G8" s="83" t="s">
        <v>522</v>
      </c>
      <c r="H8" s="83" t="s">
        <v>464</v>
      </c>
      <c r="I8" s="83">
        <v>1</v>
      </c>
      <c r="J8" s="555" t="s">
        <v>1058</v>
      </c>
      <c r="K8" s="83" t="s">
        <v>454</v>
      </c>
      <c r="L8" s="83" t="s">
        <v>493</v>
      </c>
      <c r="M8" s="83" t="s">
        <v>520</v>
      </c>
      <c r="N8" s="83" t="s">
        <v>520</v>
      </c>
      <c r="O8" s="556">
        <v>320</v>
      </c>
      <c r="P8" s="556">
        <v>0</v>
      </c>
      <c r="Q8" s="557">
        <v>320</v>
      </c>
      <c r="R8" s="556" t="s">
        <v>458</v>
      </c>
      <c r="S8" s="556">
        <v>0</v>
      </c>
      <c r="T8" s="556">
        <v>0</v>
      </c>
    </row>
    <row r="9" spans="2:24" s="97" customFormat="1" ht="39.75" customHeight="1" x14ac:dyDescent="0.25">
      <c r="B9" s="83" t="s">
        <v>1055</v>
      </c>
      <c r="C9" s="83" t="s">
        <v>1061</v>
      </c>
      <c r="D9" s="555" t="s">
        <v>1062</v>
      </c>
      <c r="E9" s="281" t="s">
        <v>267</v>
      </c>
      <c r="F9" s="83" t="s">
        <v>450</v>
      </c>
      <c r="G9" s="83" t="s">
        <v>522</v>
      </c>
      <c r="H9" s="83" t="s">
        <v>452</v>
      </c>
      <c r="I9" s="83">
        <v>1</v>
      </c>
      <c r="J9" s="555" t="s">
        <v>1058</v>
      </c>
      <c r="K9" s="83" t="s">
        <v>454</v>
      </c>
      <c r="L9" s="83" t="s">
        <v>493</v>
      </c>
      <c r="M9" s="83" t="s">
        <v>520</v>
      </c>
      <c r="N9" s="83" t="s">
        <v>520</v>
      </c>
      <c r="O9" s="556">
        <v>200</v>
      </c>
      <c r="P9" s="556">
        <v>0</v>
      </c>
      <c r="Q9" s="557">
        <v>200</v>
      </c>
      <c r="R9" s="556" t="s">
        <v>458</v>
      </c>
      <c r="S9" s="556">
        <v>0</v>
      </c>
      <c r="T9" s="556">
        <v>0</v>
      </c>
    </row>
    <row r="10" spans="2:24" ht="22.5" x14ac:dyDescent="0.15">
      <c r="B10" s="83" t="s">
        <v>1055</v>
      </c>
      <c r="C10" s="83" t="s">
        <v>1063</v>
      </c>
      <c r="D10" s="555" t="s">
        <v>1062</v>
      </c>
      <c r="E10" s="281" t="s">
        <v>267</v>
      </c>
      <c r="F10" s="83" t="s">
        <v>450</v>
      </c>
      <c r="G10" s="83" t="s">
        <v>522</v>
      </c>
      <c r="H10" s="83" t="s">
        <v>452</v>
      </c>
      <c r="I10" s="83">
        <v>1</v>
      </c>
      <c r="J10" s="555" t="s">
        <v>1058</v>
      </c>
      <c r="K10" s="83" t="s">
        <v>454</v>
      </c>
      <c r="L10" s="83" t="s">
        <v>493</v>
      </c>
      <c r="M10" s="83" t="s">
        <v>520</v>
      </c>
      <c r="N10" s="83" t="s">
        <v>520</v>
      </c>
      <c r="O10" s="556">
        <v>140</v>
      </c>
      <c r="P10" s="556">
        <v>0</v>
      </c>
      <c r="Q10" s="557">
        <v>140</v>
      </c>
      <c r="R10" s="556" t="s">
        <v>458</v>
      </c>
      <c r="S10" s="556">
        <v>0</v>
      </c>
      <c r="T10" s="556">
        <v>0</v>
      </c>
    </row>
    <row r="11" spans="2:24" ht="22.5" x14ac:dyDescent="0.15">
      <c r="B11" s="83" t="s">
        <v>1055</v>
      </c>
      <c r="C11" s="83" t="s">
        <v>1064</v>
      </c>
      <c r="D11" s="555" t="s">
        <v>1065</v>
      </c>
      <c r="E11" s="281" t="s">
        <v>267</v>
      </c>
      <c r="F11" s="83" t="s">
        <v>450</v>
      </c>
      <c r="G11" s="83" t="s">
        <v>522</v>
      </c>
      <c r="H11" s="83" t="s">
        <v>452</v>
      </c>
      <c r="I11" s="83">
        <v>2</v>
      </c>
      <c r="J11" s="555" t="s">
        <v>1066</v>
      </c>
      <c r="K11" s="83" t="s">
        <v>454</v>
      </c>
      <c r="L11" s="83" t="s">
        <v>455</v>
      </c>
      <c r="M11" s="83" t="s">
        <v>456</v>
      </c>
      <c r="N11" s="83" t="s">
        <v>672</v>
      </c>
      <c r="O11" s="558">
        <v>1315</v>
      </c>
      <c r="P11" s="556">
        <v>137</v>
      </c>
      <c r="Q11" s="559">
        <v>1452</v>
      </c>
      <c r="R11" s="556" t="s">
        <v>1067</v>
      </c>
      <c r="S11" s="556">
        <v>1</v>
      </c>
      <c r="T11" s="556">
        <v>200</v>
      </c>
    </row>
    <row r="12" spans="2:24" ht="22.5" x14ac:dyDescent="0.15">
      <c r="B12" s="83" t="s">
        <v>1055</v>
      </c>
      <c r="C12" s="83" t="s">
        <v>1068</v>
      </c>
      <c r="D12" s="555" t="s">
        <v>1069</v>
      </c>
      <c r="E12" s="281" t="s">
        <v>267</v>
      </c>
      <c r="F12" s="83" t="s">
        <v>450</v>
      </c>
      <c r="G12" s="83" t="s">
        <v>522</v>
      </c>
      <c r="H12" s="83" t="s">
        <v>452</v>
      </c>
      <c r="I12" s="83">
        <v>3</v>
      </c>
      <c r="J12" s="555" t="s">
        <v>1066</v>
      </c>
      <c r="K12" s="83" t="s">
        <v>454</v>
      </c>
      <c r="L12" s="83" t="s">
        <v>455</v>
      </c>
      <c r="M12" s="83" t="s">
        <v>456</v>
      </c>
      <c r="N12" s="83" t="s">
        <v>672</v>
      </c>
      <c r="O12" s="558">
        <v>1333</v>
      </c>
      <c r="P12" s="556">
        <v>172</v>
      </c>
      <c r="Q12" s="559">
        <v>1505</v>
      </c>
      <c r="R12" s="556" t="s">
        <v>1067</v>
      </c>
      <c r="S12" s="556">
        <v>1</v>
      </c>
      <c r="T12" s="556">
        <v>70</v>
      </c>
    </row>
    <row r="13" spans="2:24" ht="22.5" x14ac:dyDescent="0.15">
      <c r="B13" s="83" t="s">
        <v>1055</v>
      </c>
      <c r="C13" s="83" t="s">
        <v>1070</v>
      </c>
      <c r="D13" s="555" t="s">
        <v>1071</v>
      </c>
      <c r="E13" s="281" t="s">
        <v>267</v>
      </c>
      <c r="F13" s="83" t="s">
        <v>450</v>
      </c>
      <c r="G13" s="83" t="s">
        <v>522</v>
      </c>
      <c r="H13" s="83" t="s">
        <v>452</v>
      </c>
      <c r="I13" s="83">
        <v>3</v>
      </c>
      <c r="J13" s="555" t="s">
        <v>1066</v>
      </c>
      <c r="K13" s="83" t="s">
        <v>454</v>
      </c>
      <c r="L13" s="83" t="s">
        <v>455</v>
      </c>
      <c r="M13" s="83" t="s">
        <v>456</v>
      </c>
      <c r="N13" s="83" t="s">
        <v>672</v>
      </c>
      <c r="O13" s="558">
        <v>1153</v>
      </c>
      <c r="P13" s="556">
        <v>224</v>
      </c>
      <c r="Q13" s="559">
        <v>1377</v>
      </c>
      <c r="R13" s="556" t="s">
        <v>458</v>
      </c>
      <c r="S13" s="556">
        <v>0</v>
      </c>
      <c r="T13" s="556">
        <v>0</v>
      </c>
    </row>
    <row r="14" spans="2:24" ht="22.5" x14ac:dyDescent="0.15">
      <c r="B14" s="83" t="s">
        <v>1055</v>
      </c>
      <c r="C14" s="83" t="s">
        <v>1072</v>
      </c>
      <c r="D14" s="555" t="s">
        <v>1073</v>
      </c>
      <c r="E14" s="281" t="s">
        <v>267</v>
      </c>
      <c r="F14" s="83" t="s">
        <v>450</v>
      </c>
      <c r="G14" s="83" t="s">
        <v>522</v>
      </c>
      <c r="H14" s="83" t="s">
        <v>452</v>
      </c>
      <c r="I14" s="83">
        <v>4</v>
      </c>
      <c r="J14" s="555" t="s">
        <v>1066</v>
      </c>
      <c r="K14" s="83" t="s">
        <v>454</v>
      </c>
      <c r="L14" s="83" t="s">
        <v>455</v>
      </c>
      <c r="M14" s="83" t="s">
        <v>456</v>
      </c>
      <c r="N14" s="83" t="s">
        <v>672</v>
      </c>
      <c r="O14" s="558">
        <v>3172</v>
      </c>
      <c r="P14" s="556">
        <v>725</v>
      </c>
      <c r="Q14" s="559">
        <v>3897</v>
      </c>
      <c r="R14" s="556" t="s">
        <v>1067</v>
      </c>
      <c r="S14" s="556">
        <v>1</v>
      </c>
      <c r="T14" s="556">
        <v>125</v>
      </c>
    </row>
    <row r="15" spans="2:24" ht="15" customHeight="1" x14ac:dyDescent="0.15">
      <c r="B15" s="83" t="s">
        <v>1055</v>
      </c>
      <c r="C15" s="83" t="s">
        <v>1074</v>
      </c>
      <c r="D15" s="555" t="s">
        <v>1075</v>
      </c>
      <c r="E15" s="281" t="s">
        <v>267</v>
      </c>
      <c r="F15" s="83" t="s">
        <v>450</v>
      </c>
      <c r="G15" s="83" t="s">
        <v>522</v>
      </c>
      <c r="H15" s="83" t="s">
        <v>452</v>
      </c>
      <c r="I15" s="83">
        <v>3</v>
      </c>
      <c r="J15" s="555" t="s">
        <v>1076</v>
      </c>
      <c r="K15" s="83" t="s">
        <v>454</v>
      </c>
      <c r="L15" s="83" t="s">
        <v>455</v>
      </c>
      <c r="M15" s="83" t="s">
        <v>456</v>
      </c>
      <c r="N15" s="83" t="s">
        <v>758</v>
      </c>
      <c r="O15" s="558">
        <v>2335</v>
      </c>
      <c r="P15" s="556">
        <v>229</v>
      </c>
      <c r="Q15" s="559">
        <v>2564</v>
      </c>
      <c r="R15" s="556" t="s">
        <v>1067</v>
      </c>
      <c r="S15" s="556">
        <v>1</v>
      </c>
      <c r="T15" s="556">
        <v>320</v>
      </c>
    </row>
    <row r="16" spans="2:24" ht="15" customHeight="1" x14ac:dyDescent="0.15">
      <c r="B16" s="83" t="s">
        <v>1055</v>
      </c>
      <c r="C16" s="83" t="s">
        <v>1070</v>
      </c>
      <c r="D16" s="555" t="s">
        <v>1077</v>
      </c>
      <c r="E16" s="281" t="s">
        <v>267</v>
      </c>
      <c r="F16" s="83" t="s">
        <v>450</v>
      </c>
      <c r="G16" s="83" t="s">
        <v>522</v>
      </c>
      <c r="H16" s="83" t="s">
        <v>452</v>
      </c>
      <c r="I16" s="83">
        <v>3</v>
      </c>
      <c r="J16" s="555" t="s">
        <v>1076</v>
      </c>
      <c r="K16" s="83" t="s">
        <v>454</v>
      </c>
      <c r="L16" s="83" t="s">
        <v>455</v>
      </c>
      <c r="M16" s="83" t="s">
        <v>456</v>
      </c>
      <c r="N16" s="83" t="s">
        <v>758</v>
      </c>
      <c r="O16" s="558">
        <v>2311</v>
      </c>
      <c r="P16" s="556">
        <v>225</v>
      </c>
      <c r="Q16" s="559">
        <v>2536</v>
      </c>
      <c r="R16" s="556" t="s">
        <v>1067</v>
      </c>
      <c r="S16" s="556">
        <v>1</v>
      </c>
      <c r="T16" s="556">
        <v>140</v>
      </c>
    </row>
    <row r="17" spans="2:20" ht="22.5" x14ac:dyDescent="0.15">
      <c r="B17" s="83" t="s">
        <v>1055</v>
      </c>
      <c r="C17" s="83" t="s">
        <v>1078</v>
      </c>
      <c r="D17" s="555" t="s">
        <v>1079</v>
      </c>
      <c r="E17" s="281" t="s">
        <v>267</v>
      </c>
      <c r="F17" s="83" t="s">
        <v>450</v>
      </c>
      <c r="G17" s="83" t="s">
        <v>522</v>
      </c>
      <c r="H17" s="83" t="s">
        <v>488</v>
      </c>
      <c r="I17" s="83">
        <v>147</v>
      </c>
      <c r="J17" s="555" t="s">
        <v>1080</v>
      </c>
      <c r="K17" s="83" t="s">
        <v>454</v>
      </c>
      <c r="L17" s="83" t="s">
        <v>455</v>
      </c>
      <c r="M17" s="83" t="s">
        <v>456</v>
      </c>
      <c r="N17" s="83" t="s">
        <v>456</v>
      </c>
      <c r="O17" s="558">
        <v>16350</v>
      </c>
      <c r="P17" s="556">
        <v>11469</v>
      </c>
      <c r="Q17" s="559">
        <v>27819</v>
      </c>
      <c r="R17" s="556" t="s">
        <v>458</v>
      </c>
      <c r="S17" s="556">
        <v>0</v>
      </c>
      <c r="T17" s="556">
        <v>0</v>
      </c>
    </row>
    <row r="18" spans="2:20" ht="30" customHeight="1" x14ac:dyDescent="0.15">
      <c r="B18" s="83" t="s">
        <v>1055</v>
      </c>
      <c r="C18" s="83" t="s">
        <v>1081</v>
      </c>
      <c r="D18" s="555" t="s">
        <v>1082</v>
      </c>
      <c r="E18" s="281" t="s">
        <v>267</v>
      </c>
      <c r="F18" s="83" t="s">
        <v>450</v>
      </c>
      <c r="G18" s="83" t="s">
        <v>522</v>
      </c>
      <c r="H18" s="83" t="s">
        <v>452</v>
      </c>
      <c r="I18" s="83">
        <v>3</v>
      </c>
      <c r="J18" s="555" t="s">
        <v>1083</v>
      </c>
      <c r="K18" s="83" t="s">
        <v>454</v>
      </c>
      <c r="L18" s="83" t="s">
        <v>455</v>
      </c>
      <c r="M18" s="83" t="s">
        <v>456</v>
      </c>
      <c r="N18" s="83" t="s">
        <v>456</v>
      </c>
      <c r="O18" s="558">
        <v>1453</v>
      </c>
      <c r="P18" s="556">
        <v>280</v>
      </c>
      <c r="Q18" s="559">
        <v>1733</v>
      </c>
      <c r="R18" s="556" t="s">
        <v>1067</v>
      </c>
      <c r="S18" s="556">
        <v>1</v>
      </c>
      <c r="T18" s="556">
        <v>300</v>
      </c>
    </row>
    <row r="19" spans="2:20" ht="22.5" x14ac:dyDescent="0.15">
      <c r="B19" s="83" t="s">
        <v>1055</v>
      </c>
      <c r="C19" s="83" t="s">
        <v>1084</v>
      </c>
      <c r="D19" s="555" t="s">
        <v>1085</v>
      </c>
      <c r="E19" s="281" t="s">
        <v>267</v>
      </c>
      <c r="F19" s="83" t="s">
        <v>450</v>
      </c>
      <c r="G19" s="83" t="s">
        <v>522</v>
      </c>
      <c r="H19" s="83" t="s">
        <v>452</v>
      </c>
      <c r="I19" s="83">
        <v>4</v>
      </c>
      <c r="J19" s="555" t="s">
        <v>1086</v>
      </c>
      <c r="K19" s="83" t="s">
        <v>454</v>
      </c>
      <c r="L19" s="83" t="s">
        <v>455</v>
      </c>
      <c r="M19" s="83" t="s">
        <v>456</v>
      </c>
      <c r="N19" s="83" t="s">
        <v>630</v>
      </c>
      <c r="O19" s="558">
        <v>1479</v>
      </c>
      <c r="P19" s="556">
        <v>117</v>
      </c>
      <c r="Q19" s="559">
        <v>1596</v>
      </c>
      <c r="R19" s="556" t="s">
        <v>1067</v>
      </c>
      <c r="S19" s="556">
        <v>1</v>
      </c>
      <c r="T19" s="556">
        <v>93</v>
      </c>
    </row>
    <row r="20" spans="2:20" ht="22.5" x14ac:dyDescent="0.15">
      <c r="B20" s="83" t="s">
        <v>1055</v>
      </c>
      <c r="C20" s="83" t="s">
        <v>1087</v>
      </c>
      <c r="D20" s="555" t="s">
        <v>1088</v>
      </c>
      <c r="E20" s="281" t="s">
        <v>267</v>
      </c>
      <c r="F20" s="83" t="s">
        <v>450</v>
      </c>
      <c r="G20" s="83" t="s">
        <v>522</v>
      </c>
      <c r="H20" s="83" t="s">
        <v>452</v>
      </c>
      <c r="I20" s="83">
        <v>3</v>
      </c>
      <c r="J20" s="555" t="s">
        <v>1086</v>
      </c>
      <c r="K20" s="83" t="s">
        <v>454</v>
      </c>
      <c r="L20" s="83" t="s">
        <v>455</v>
      </c>
      <c r="M20" s="83" t="s">
        <v>456</v>
      </c>
      <c r="N20" s="83" t="s">
        <v>630</v>
      </c>
      <c r="O20" s="558">
        <v>1369</v>
      </c>
      <c r="P20" s="556">
        <v>158</v>
      </c>
      <c r="Q20" s="559">
        <v>1527</v>
      </c>
      <c r="R20" s="556" t="s">
        <v>1067</v>
      </c>
      <c r="S20" s="556">
        <v>1</v>
      </c>
      <c r="T20" s="556">
        <v>205</v>
      </c>
    </row>
    <row r="21" spans="2:20" ht="22.5" x14ac:dyDescent="0.15">
      <c r="B21" s="83" t="s">
        <v>1055</v>
      </c>
      <c r="C21" s="83" t="s">
        <v>1089</v>
      </c>
      <c r="D21" s="555" t="s">
        <v>1090</v>
      </c>
      <c r="E21" s="281" t="s">
        <v>267</v>
      </c>
      <c r="F21" s="83" t="s">
        <v>450</v>
      </c>
      <c r="G21" s="83" t="s">
        <v>522</v>
      </c>
      <c r="H21" s="83" t="s">
        <v>452</v>
      </c>
      <c r="I21" s="83">
        <v>2</v>
      </c>
      <c r="J21" s="555" t="s">
        <v>1086</v>
      </c>
      <c r="K21" s="83" t="s">
        <v>454</v>
      </c>
      <c r="L21" s="83" t="s">
        <v>455</v>
      </c>
      <c r="M21" s="83" t="s">
        <v>456</v>
      </c>
      <c r="N21" s="83" t="s">
        <v>630</v>
      </c>
      <c r="O21" s="556">
        <v>513</v>
      </c>
      <c r="P21" s="556">
        <v>143</v>
      </c>
      <c r="Q21" s="557">
        <v>656</v>
      </c>
      <c r="R21" s="556" t="s">
        <v>458</v>
      </c>
      <c r="S21" s="556">
        <v>0</v>
      </c>
      <c r="T21" s="556">
        <v>0</v>
      </c>
    </row>
    <row r="22" spans="2:20" ht="22.5" x14ac:dyDescent="0.15">
      <c r="B22" s="83" t="s">
        <v>1055</v>
      </c>
      <c r="C22" s="83" t="s">
        <v>1074</v>
      </c>
      <c r="D22" s="555" t="s">
        <v>1091</v>
      </c>
      <c r="E22" s="281" t="s">
        <v>267</v>
      </c>
      <c r="F22" s="83" t="s">
        <v>450</v>
      </c>
      <c r="G22" s="83" t="s">
        <v>522</v>
      </c>
      <c r="H22" s="83" t="s">
        <v>452</v>
      </c>
      <c r="I22" s="83">
        <v>3</v>
      </c>
      <c r="J22" s="555" t="s">
        <v>1086</v>
      </c>
      <c r="K22" s="83" t="s">
        <v>454</v>
      </c>
      <c r="L22" s="83" t="s">
        <v>455</v>
      </c>
      <c r="M22" s="83" t="s">
        <v>456</v>
      </c>
      <c r="N22" s="83" t="s">
        <v>630</v>
      </c>
      <c r="O22" s="556">
        <v>307</v>
      </c>
      <c r="P22" s="556">
        <v>51</v>
      </c>
      <c r="Q22" s="557">
        <v>358</v>
      </c>
      <c r="R22" s="556" t="s">
        <v>1067</v>
      </c>
      <c r="S22" s="556">
        <v>1</v>
      </c>
      <c r="T22" s="556">
        <v>34</v>
      </c>
    </row>
    <row r="23" spans="2:20" ht="22.5" x14ac:dyDescent="0.15">
      <c r="B23" s="83" t="s">
        <v>1055</v>
      </c>
      <c r="C23" s="83" t="s">
        <v>1092</v>
      </c>
      <c r="D23" s="555" t="s">
        <v>1093</v>
      </c>
      <c r="E23" s="281" t="s">
        <v>267</v>
      </c>
      <c r="F23" s="83" t="s">
        <v>450</v>
      </c>
      <c r="G23" s="83" t="s">
        <v>522</v>
      </c>
      <c r="H23" s="83" t="s">
        <v>464</v>
      </c>
      <c r="I23" s="83">
        <v>3</v>
      </c>
      <c r="J23" s="555" t="s">
        <v>1086</v>
      </c>
      <c r="K23" s="83" t="s">
        <v>454</v>
      </c>
      <c r="L23" s="83" t="s">
        <v>455</v>
      </c>
      <c r="M23" s="83" t="s">
        <v>456</v>
      </c>
      <c r="N23" s="83" t="s">
        <v>630</v>
      </c>
      <c r="O23" s="556">
        <v>136</v>
      </c>
      <c r="P23" s="556">
        <v>42</v>
      </c>
      <c r="Q23" s="557">
        <v>178</v>
      </c>
      <c r="R23" s="556" t="s">
        <v>458</v>
      </c>
      <c r="S23" s="556">
        <v>0</v>
      </c>
      <c r="T23" s="556">
        <v>0</v>
      </c>
    </row>
    <row r="24" spans="2:20" ht="22.5" x14ac:dyDescent="0.15">
      <c r="B24" s="83" t="s">
        <v>1055</v>
      </c>
      <c r="C24" s="83" t="s">
        <v>1070</v>
      </c>
      <c r="D24" s="555" t="s">
        <v>1094</v>
      </c>
      <c r="E24" s="281" t="s">
        <v>267</v>
      </c>
      <c r="F24" s="83" t="s">
        <v>450</v>
      </c>
      <c r="G24" s="83" t="s">
        <v>522</v>
      </c>
      <c r="H24" s="83" t="s">
        <v>452</v>
      </c>
      <c r="I24" s="83">
        <v>3</v>
      </c>
      <c r="J24" s="555" t="s">
        <v>1086</v>
      </c>
      <c r="K24" s="83" t="s">
        <v>454</v>
      </c>
      <c r="L24" s="83" t="s">
        <v>455</v>
      </c>
      <c r="M24" s="83" t="s">
        <v>456</v>
      </c>
      <c r="N24" s="83" t="s">
        <v>630</v>
      </c>
      <c r="O24" s="556">
        <v>90</v>
      </c>
      <c r="P24" s="556">
        <v>93</v>
      </c>
      <c r="Q24" s="557">
        <v>183</v>
      </c>
      <c r="R24" s="556" t="s">
        <v>1067</v>
      </c>
      <c r="S24" s="556">
        <v>1</v>
      </c>
      <c r="T24" s="556">
        <v>18</v>
      </c>
    </row>
    <row r="25" spans="2:20" ht="22.5" x14ac:dyDescent="0.15">
      <c r="B25" s="83" t="s">
        <v>1055</v>
      </c>
      <c r="C25" s="83" t="s">
        <v>1081</v>
      </c>
      <c r="D25" s="555" t="s">
        <v>1095</v>
      </c>
      <c r="E25" s="281" t="s">
        <v>267</v>
      </c>
      <c r="F25" s="83" t="s">
        <v>450</v>
      </c>
      <c r="G25" s="83" t="s">
        <v>522</v>
      </c>
      <c r="H25" s="83" t="s">
        <v>472</v>
      </c>
      <c r="I25" s="83">
        <v>3</v>
      </c>
      <c r="J25" s="555" t="s">
        <v>1096</v>
      </c>
      <c r="K25" s="83" t="s">
        <v>454</v>
      </c>
      <c r="L25" s="83" t="s">
        <v>455</v>
      </c>
      <c r="M25" s="83" t="s">
        <v>456</v>
      </c>
      <c r="N25" s="83" t="s">
        <v>456</v>
      </c>
      <c r="O25" s="558">
        <v>1157</v>
      </c>
      <c r="P25" s="556">
        <v>98</v>
      </c>
      <c r="Q25" s="559">
        <v>1255</v>
      </c>
      <c r="R25" s="556" t="s">
        <v>1067</v>
      </c>
      <c r="S25" s="556">
        <v>1</v>
      </c>
      <c r="T25" s="556">
        <v>230</v>
      </c>
    </row>
    <row r="26" spans="2:20" ht="22.5" x14ac:dyDescent="0.15">
      <c r="B26" s="83" t="s">
        <v>1055</v>
      </c>
      <c r="C26" s="83" t="s">
        <v>1068</v>
      </c>
      <c r="D26" s="555" t="s">
        <v>1057</v>
      </c>
      <c r="E26" s="281" t="s">
        <v>267</v>
      </c>
      <c r="F26" s="83" t="s">
        <v>450</v>
      </c>
      <c r="G26" s="83" t="s">
        <v>522</v>
      </c>
      <c r="H26" s="83" t="s">
        <v>452</v>
      </c>
      <c r="I26" s="83">
        <v>3</v>
      </c>
      <c r="J26" s="555" t="s">
        <v>1096</v>
      </c>
      <c r="K26" s="83" t="s">
        <v>454</v>
      </c>
      <c r="L26" s="83" t="s">
        <v>455</v>
      </c>
      <c r="M26" s="83" t="s">
        <v>456</v>
      </c>
      <c r="N26" s="83" t="s">
        <v>456</v>
      </c>
      <c r="O26" s="556">
        <v>850</v>
      </c>
      <c r="P26" s="556">
        <v>140</v>
      </c>
      <c r="Q26" s="557">
        <v>990</v>
      </c>
      <c r="R26" s="556" t="s">
        <v>1067</v>
      </c>
      <c r="S26" s="556">
        <v>1</v>
      </c>
      <c r="T26" s="556">
        <v>144</v>
      </c>
    </row>
    <row r="27" spans="2:20" ht="22.5" x14ac:dyDescent="0.15">
      <c r="B27" s="83" t="s">
        <v>1055</v>
      </c>
      <c r="C27" s="83" t="s">
        <v>1097</v>
      </c>
      <c r="D27" s="555" t="s">
        <v>1098</v>
      </c>
      <c r="E27" s="281" t="s">
        <v>287</v>
      </c>
      <c r="F27" s="83" t="s">
        <v>450</v>
      </c>
      <c r="G27" s="83" t="s">
        <v>522</v>
      </c>
      <c r="H27" s="83" t="s">
        <v>452</v>
      </c>
      <c r="I27" s="83">
        <v>3</v>
      </c>
      <c r="J27" s="555" t="s">
        <v>1096</v>
      </c>
      <c r="K27" s="83" t="s">
        <v>454</v>
      </c>
      <c r="L27" s="83" t="s">
        <v>455</v>
      </c>
      <c r="M27" s="83" t="s">
        <v>456</v>
      </c>
      <c r="N27" s="83" t="s">
        <v>456</v>
      </c>
      <c r="O27" s="556">
        <v>469</v>
      </c>
      <c r="P27" s="556">
        <v>157</v>
      </c>
      <c r="Q27" s="557">
        <v>626</v>
      </c>
      <c r="R27" s="556" t="s">
        <v>1067</v>
      </c>
      <c r="S27" s="556">
        <v>1</v>
      </c>
      <c r="T27" s="556">
        <v>35</v>
      </c>
    </row>
    <row r="28" spans="2:20" ht="22.5" x14ac:dyDescent="0.15">
      <c r="B28" s="83" t="s">
        <v>1055</v>
      </c>
      <c r="C28" s="83" t="s">
        <v>1081</v>
      </c>
      <c r="D28" s="555" t="s">
        <v>1099</v>
      </c>
      <c r="E28" s="281" t="s">
        <v>267</v>
      </c>
      <c r="F28" s="83" t="s">
        <v>450</v>
      </c>
      <c r="G28" s="83" t="s">
        <v>522</v>
      </c>
      <c r="H28" s="83" t="s">
        <v>452</v>
      </c>
      <c r="I28" s="83">
        <v>3</v>
      </c>
      <c r="J28" s="555" t="s">
        <v>1100</v>
      </c>
      <c r="K28" s="83" t="s">
        <v>454</v>
      </c>
      <c r="L28" s="83" t="s">
        <v>455</v>
      </c>
      <c r="M28" s="83" t="s">
        <v>456</v>
      </c>
      <c r="N28" s="83" t="s">
        <v>758</v>
      </c>
      <c r="O28" s="556">
        <v>775</v>
      </c>
      <c r="P28" s="556">
        <v>75</v>
      </c>
      <c r="Q28" s="557">
        <v>850</v>
      </c>
      <c r="R28" s="556" t="s">
        <v>1067</v>
      </c>
      <c r="S28" s="556">
        <v>1</v>
      </c>
      <c r="T28" s="556">
        <v>227</v>
      </c>
    </row>
    <row r="29" spans="2:20" ht="22.5" x14ac:dyDescent="0.15">
      <c r="B29" s="83" t="s">
        <v>1055</v>
      </c>
      <c r="C29" s="83" t="s">
        <v>1068</v>
      </c>
      <c r="D29" s="555" t="s">
        <v>1101</v>
      </c>
      <c r="E29" s="281" t="s">
        <v>267</v>
      </c>
      <c r="F29" s="83" t="s">
        <v>450</v>
      </c>
      <c r="G29" s="83" t="s">
        <v>522</v>
      </c>
      <c r="H29" s="83" t="s">
        <v>452</v>
      </c>
      <c r="I29" s="83">
        <v>3</v>
      </c>
      <c r="J29" s="555" t="s">
        <v>1100</v>
      </c>
      <c r="K29" s="83" t="s">
        <v>454</v>
      </c>
      <c r="L29" s="83" t="s">
        <v>455</v>
      </c>
      <c r="M29" s="83" t="s">
        <v>456</v>
      </c>
      <c r="N29" s="83" t="s">
        <v>758</v>
      </c>
      <c r="O29" s="556">
        <v>524</v>
      </c>
      <c r="P29" s="556">
        <v>137</v>
      </c>
      <c r="Q29" s="557">
        <v>661</v>
      </c>
      <c r="R29" s="556" t="s">
        <v>1067</v>
      </c>
      <c r="S29" s="556">
        <v>1</v>
      </c>
      <c r="T29" s="556">
        <v>108</v>
      </c>
    </row>
    <row r="30" spans="2:20" ht="22.5" x14ac:dyDescent="0.15">
      <c r="B30" s="83" t="s">
        <v>1055</v>
      </c>
      <c r="C30" s="83" t="s">
        <v>1102</v>
      </c>
      <c r="D30" s="555" t="s">
        <v>1103</v>
      </c>
      <c r="E30" s="281" t="s">
        <v>267</v>
      </c>
      <c r="F30" s="83" t="s">
        <v>450</v>
      </c>
      <c r="G30" s="83" t="s">
        <v>522</v>
      </c>
      <c r="H30" s="83" t="s">
        <v>452</v>
      </c>
      <c r="I30" s="83">
        <v>3</v>
      </c>
      <c r="J30" s="555" t="s">
        <v>1100</v>
      </c>
      <c r="K30" s="83" t="s">
        <v>454</v>
      </c>
      <c r="L30" s="83" t="s">
        <v>455</v>
      </c>
      <c r="M30" s="83" t="s">
        <v>456</v>
      </c>
      <c r="N30" s="83" t="s">
        <v>758</v>
      </c>
      <c r="O30" s="556">
        <v>501</v>
      </c>
      <c r="P30" s="556">
        <v>87</v>
      </c>
      <c r="Q30" s="557">
        <v>588</v>
      </c>
      <c r="R30" s="556" t="s">
        <v>1067</v>
      </c>
      <c r="S30" s="556">
        <v>1</v>
      </c>
      <c r="T30" s="556">
        <v>75</v>
      </c>
    </row>
    <row r="31" spans="2:20" ht="22.5" x14ac:dyDescent="0.15">
      <c r="B31" s="83" t="s">
        <v>1055</v>
      </c>
      <c r="C31" s="83" t="s">
        <v>1070</v>
      </c>
      <c r="D31" s="555" t="s">
        <v>1104</v>
      </c>
      <c r="E31" s="281" t="s">
        <v>267</v>
      </c>
      <c r="F31" s="83" t="s">
        <v>450</v>
      </c>
      <c r="G31" s="83" t="s">
        <v>522</v>
      </c>
      <c r="H31" s="83" t="s">
        <v>452</v>
      </c>
      <c r="I31" s="83">
        <v>3</v>
      </c>
      <c r="J31" s="555" t="s">
        <v>1100</v>
      </c>
      <c r="K31" s="83" t="s">
        <v>454</v>
      </c>
      <c r="L31" s="83" t="s">
        <v>455</v>
      </c>
      <c r="M31" s="83" t="s">
        <v>456</v>
      </c>
      <c r="N31" s="83" t="s">
        <v>758</v>
      </c>
      <c r="O31" s="556">
        <v>580</v>
      </c>
      <c r="P31" s="556">
        <v>137</v>
      </c>
      <c r="Q31" s="557">
        <v>717</v>
      </c>
      <c r="R31" s="556" t="s">
        <v>1067</v>
      </c>
      <c r="S31" s="556">
        <v>1</v>
      </c>
      <c r="T31" s="556">
        <v>36</v>
      </c>
    </row>
    <row r="32" spans="2:20" ht="22.5" x14ac:dyDescent="0.15">
      <c r="B32" s="83" t="s">
        <v>1055</v>
      </c>
      <c r="C32" s="83" t="s">
        <v>1105</v>
      </c>
      <c r="D32" s="555" t="s">
        <v>1106</v>
      </c>
      <c r="E32" s="281" t="s">
        <v>267</v>
      </c>
      <c r="F32" s="83" t="s">
        <v>450</v>
      </c>
      <c r="G32" s="83" t="s">
        <v>522</v>
      </c>
      <c r="H32" s="83" t="s">
        <v>452</v>
      </c>
      <c r="I32" s="83">
        <v>3</v>
      </c>
      <c r="J32" s="555" t="s">
        <v>1100</v>
      </c>
      <c r="K32" s="83" t="s">
        <v>454</v>
      </c>
      <c r="L32" s="83" t="s">
        <v>455</v>
      </c>
      <c r="M32" s="83" t="s">
        <v>456</v>
      </c>
      <c r="N32" s="83" t="s">
        <v>758</v>
      </c>
      <c r="O32" s="556">
        <v>102</v>
      </c>
      <c r="P32" s="556">
        <v>74</v>
      </c>
      <c r="Q32" s="557">
        <v>176</v>
      </c>
      <c r="R32" s="556" t="s">
        <v>1067</v>
      </c>
      <c r="S32" s="556">
        <v>1</v>
      </c>
      <c r="T32" s="556">
        <v>23</v>
      </c>
    </row>
    <row r="33" spans="2:20" ht="22.5" x14ac:dyDescent="0.15">
      <c r="B33" s="83" t="s">
        <v>1055</v>
      </c>
      <c r="C33" s="83" t="s">
        <v>1074</v>
      </c>
      <c r="D33" s="555" t="s">
        <v>1107</v>
      </c>
      <c r="E33" s="281" t="s">
        <v>267</v>
      </c>
      <c r="F33" s="83" t="s">
        <v>450</v>
      </c>
      <c r="G33" s="83" t="s">
        <v>522</v>
      </c>
      <c r="H33" s="83" t="s">
        <v>452</v>
      </c>
      <c r="I33" s="83">
        <v>3</v>
      </c>
      <c r="J33" s="555" t="s">
        <v>1108</v>
      </c>
      <c r="K33" s="83" t="s">
        <v>454</v>
      </c>
      <c r="L33" s="83" t="s">
        <v>455</v>
      </c>
      <c r="M33" s="83" t="s">
        <v>456</v>
      </c>
      <c r="N33" s="83" t="s">
        <v>456</v>
      </c>
      <c r="O33" s="556">
        <v>780</v>
      </c>
      <c r="P33" s="556">
        <v>77</v>
      </c>
      <c r="Q33" s="557">
        <v>857</v>
      </c>
      <c r="R33" s="556" t="s">
        <v>1067</v>
      </c>
      <c r="S33" s="556">
        <v>1</v>
      </c>
      <c r="T33" s="556">
        <v>135</v>
      </c>
    </row>
    <row r="34" spans="2:20" ht="22.5" x14ac:dyDescent="0.15">
      <c r="B34" s="83" t="s">
        <v>1055</v>
      </c>
      <c r="C34" s="83" t="s">
        <v>1092</v>
      </c>
      <c r="D34" s="555" t="s">
        <v>1109</v>
      </c>
      <c r="E34" s="281" t="s">
        <v>267</v>
      </c>
      <c r="F34" s="83" t="s">
        <v>450</v>
      </c>
      <c r="G34" s="83" t="s">
        <v>522</v>
      </c>
      <c r="H34" s="83" t="s">
        <v>452</v>
      </c>
      <c r="I34" s="83">
        <v>3</v>
      </c>
      <c r="J34" s="555" t="s">
        <v>1108</v>
      </c>
      <c r="K34" s="83" t="s">
        <v>454</v>
      </c>
      <c r="L34" s="83" t="s">
        <v>455</v>
      </c>
      <c r="M34" s="83" t="s">
        <v>456</v>
      </c>
      <c r="N34" s="83" t="s">
        <v>456</v>
      </c>
      <c r="O34" s="556">
        <v>702</v>
      </c>
      <c r="P34" s="556">
        <v>80</v>
      </c>
      <c r="Q34" s="557">
        <v>782</v>
      </c>
      <c r="R34" s="556" t="s">
        <v>1067</v>
      </c>
      <c r="S34" s="556">
        <v>1</v>
      </c>
      <c r="T34" s="556">
        <v>79</v>
      </c>
    </row>
    <row r="35" spans="2:20" ht="22.5" x14ac:dyDescent="0.15">
      <c r="B35" s="83" t="s">
        <v>1055</v>
      </c>
      <c r="C35" s="83" t="s">
        <v>1110</v>
      </c>
      <c r="D35" s="555" t="s">
        <v>1111</v>
      </c>
      <c r="E35" s="281" t="s">
        <v>267</v>
      </c>
      <c r="F35" s="83" t="s">
        <v>450</v>
      </c>
      <c r="G35" s="83" t="s">
        <v>522</v>
      </c>
      <c r="H35" s="83" t="s">
        <v>452</v>
      </c>
      <c r="I35" s="83">
        <v>2</v>
      </c>
      <c r="J35" s="555" t="s">
        <v>1108</v>
      </c>
      <c r="K35" s="83" t="s">
        <v>454</v>
      </c>
      <c r="L35" s="83" t="s">
        <v>455</v>
      </c>
      <c r="M35" s="83" t="s">
        <v>456</v>
      </c>
      <c r="N35" s="83" t="s">
        <v>456</v>
      </c>
      <c r="O35" s="556">
        <v>456</v>
      </c>
      <c r="P35" s="556">
        <v>114</v>
      </c>
      <c r="Q35" s="557">
        <v>570</v>
      </c>
      <c r="R35" s="556" t="s">
        <v>1067</v>
      </c>
      <c r="S35" s="556">
        <v>1</v>
      </c>
      <c r="T35" s="556">
        <v>110</v>
      </c>
    </row>
    <row r="36" spans="2:20" ht="22.5" x14ac:dyDescent="0.15">
      <c r="B36" s="83" t="s">
        <v>1055</v>
      </c>
      <c r="C36" s="83" t="s">
        <v>1112</v>
      </c>
      <c r="D36" s="555" t="s">
        <v>1113</v>
      </c>
      <c r="E36" s="281" t="s">
        <v>267</v>
      </c>
      <c r="F36" s="83" t="s">
        <v>450</v>
      </c>
      <c r="G36" s="83" t="s">
        <v>522</v>
      </c>
      <c r="H36" s="83" t="s">
        <v>464</v>
      </c>
      <c r="I36" s="83">
        <v>1</v>
      </c>
      <c r="J36" s="555" t="s">
        <v>1108</v>
      </c>
      <c r="K36" s="83" t="s">
        <v>454</v>
      </c>
      <c r="L36" s="83" t="s">
        <v>455</v>
      </c>
      <c r="M36" s="83" t="s">
        <v>456</v>
      </c>
      <c r="N36" s="83" t="s">
        <v>456</v>
      </c>
      <c r="O36" s="556">
        <v>135</v>
      </c>
      <c r="P36" s="556">
        <v>83</v>
      </c>
      <c r="Q36" s="557">
        <v>218</v>
      </c>
      <c r="R36" s="556" t="s">
        <v>458</v>
      </c>
      <c r="S36" s="556">
        <v>0</v>
      </c>
      <c r="T36" s="556">
        <v>0</v>
      </c>
    </row>
    <row r="37" spans="2:20" ht="22.5" x14ac:dyDescent="0.15">
      <c r="B37" s="83" t="s">
        <v>1055</v>
      </c>
      <c r="C37" s="83" t="s">
        <v>1070</v>
      </c>
      <c r="D37" s="555" t="s">
        <v>1062</v>
      </c>
      <c r="E37" s="281" t="s">
        <v>267</v>
      </c>
      <c r="F37" s="83" t="s">
        <v>450</v>
      </c>
      <c r="G37" s="83" t="s">
        <v>522</v>
      </c>
      <c r="H37" s="83" t="s">
        <v>452</v>
      </c>
      <c r="I37" s="83">
        <v>3</v>
      </c>
      <c r="J37" s="555" t="s">
        <v>1108</v>
      </c>
      <c r="K37" s="83" t="s">
        <v>454</v>
      </c>
      <c r="L37" s="83" t="s">
        <v>455</v>
      </c>
      <c r="M37" s="83" t="s">
        <v>456</v>
      </c>
      <c r="N37" s="83" t="s">
        <v>456</v>
      </c>
      <c r="O37" s="556">
        <v>776</v>
      </c>
      <c r="P37" s="556">
        <v>76</v>
      </c>
      <c r="Q37" s="557">
        <v>852</v>
      </c>
      <c r="R37" s="556" t="s">
        <v>1067</v>
      </c>
      <c r="S37" s="556">
        <v>1</v>
      </c>
      <c r="T37" s="556">
        <v>94</v>
      </c>
    </row>
    <row r="38" spans="2:20" ht="22.5" x14ac:dyDescent="0.15">
      <c r="B38" s="83" t="s">
        <v>1055</v>
      </c>
      <c r="C38" s="83" t="s">
        <v>1114</v>
      </c>
      <c r="D38" s="555" t="s">
        <v>1115</v>
      </c>
      <c r="E38" s="281" t="s">
        <v>267</v>
      </c>
      <c r="F38" s="83" t="s">
        <v>450</v>
      </c>
      <c r="G38" s="83" t="s">
        <v>522</v>
      </c>
      <c r="H38" s="83" t="s">
        <v>472</v>
      </c>
      <c r="I38" s="83">
        <v>1</v>
      </c>
      <c r="J38" s="555" t="s">
        <v>1108</v>
      </c>
      <c r="K38" s="83" t="s">
        <v>454</v>
      </c>
      <c r="L38" s="83" t="s">
        <v>455</v>
      </c>
      <c r="M38" s="83" t="s">
        <v>456</v>
      </c>
      <c r="N38" s="83" t="s">
        <v>456</v>
      </c>
      <c r="O38" s="556">
        <v>165</v>
      </c>
      <c r="P38" s="556">
        <v>6</v>
      </c>
      <c r="Q38" s="557">
        <v>171</v>
      </c>
      <c r="R38" s="556" t="s">
        <v>458</v>
      </c>
      <c r="S38" s="556">
        <v>0</v>
      </c>
      <c r="T38" s="556">
        <v>0</v>
      </c>
    </row>
    <row r="39" spans="2:20" ht="22.5" x14ac:dyDescent="0.15">
      <c r="B39" s="83" t="s">
        <v>1055</v>
      </c>
      <c r="C39" s="83" t="s">
        <v>1116</v>
      </c>
      <c r="D39" s="555" t="s">
        <v>1117</v>
      </c>
      <c r="E39" s="281" t="s">
        <v>267</v>
      </c>
      <c r="F39" s="83" t="s">
        <v>450</v>
      </c>
      <c r="G39" s="83" t="s">
        <v>522</v>
      </c>
      <c r="H39" s="83" t="s">
        <v>472</v>
      </c>
      <c r="I39" s="83">
        <v>1</v>
      </c>
      <c r="J39" s="555" t="s">
        <v>1108</v>
      </c>
      <c r="K39" s="83" t="s">
        <v>454</v>
      </c>
      <c r="L39" s="83" t="s">
        <v>455</v>
      </c>
      <c r="M39" s="83" t="s">
        <v>456</v>
      </c>
      <c r="N39" s="83" t="s">
        <v>456</v>
      </c>
      <c r="O39" s="556">
        <v>242</v>
      </c>
      <c r="P39" s="556">
        <v>12</v>
      </c>
      <c r="Q39" s="557">
        <v>254</v>
      </c>
      <c r="R39" s="556" t="s">
        <v>458</v>
      </c>
      <c r="S39" s="556">
        <v>0</v>
      </c>
      <c r="T39" s="556">
        <v>0</v>
      </c>
    </row>
    <row r="40" spans="2:20" ht="22.5" x14ac:dyDescent="0.15">
      <c r="B40" s="83" t="s">
        <v>1055</v>
      </c>
      <c r="C40" s="83" t="s">
        <v>1118</v>
      </c>
      <c r="D40" s="555" t="s">
        <v>1119</v>
      </c>
      <c r="E40" s="281" t="s">
        <v>267</v>
      </c>
      <c r="F40" s="83" t="s">
        <v>450</v>
      </c>
      <c r="G40" s="83" t="s">
        <v>522</v>
      </c>
      <c r="H40" s="83" t="s">
        <v>472</v>
      </c>
      <c r="I40" s="83">
        <v>1</v>
      </c>
      <c r="J40" s="555" t="s">
        <v>1108</v>
      </c>
      <c r="K40" s="83" t="s">
        <v>454</v>
      </c>
      <c r="L40" s="83" t="s">
        <v>455</v>
      </c>
      <c r="M40" s="83" t="s">
        <v>456</v>
      </c>
      <c r="N40" s="83" t="s">
        <v>456</v>
      </c>
      <c r="O40" s="556">
        <v>235</v>
      </c>
      <c r="P40" s="556">
        <v>22</v>
      </c>
      <c r="Q40" s="557">
        <v>257</v>
      </c>
      <c r="R40" s="556" t="s">
        <v>458</v>
      </c>
      <c r="S40" s="556">
        <v>0</v>
      </c>
      <c r="T40" s="556">
        <v>0</v>
      </c>
    </row>
    <row r="41" spans="2:20" ht="22.5" x14ac:dyDescent="0.15">
      <c r="B41" s="83" t="s">
        <v>1055</v>
      </c>
      <c r="C41" s="83" t="s">
        <v>1120</v>
      </c>
      <c r="D41" s="555" t="s">
        <v>1121</v>
      </c>
      <c r="E41" s="281" t="s">
        <v>267</v>
      </c>
      <c r="F41" s="83" t="s">
        <v>450</v>
      </c>
      <c r="G41" s="83" t="s">
        <v>522</v>
      </c>
      <c r="H41" s="83" t="s">
        <v>472</v>
      </c>
      <c r="I41" s="83">
        <v>1</v>
      </c>
      <c r="J41" s="555" t="s">
        <v>1108</v>
      </c>
      <c r="K41" s="83" t="s">
        <v>454</v>
      </c>
      <c r="L41" s="83" t="s">
        <v>455</v>
      </c>
      <c r="M41" s="83" t="s">
        <v>456</v>
      </c>
      <c r="N41" s="83" t="s">
        <v>456</v>
      </c>
      <c r="O41" s="556">
        <v>116</v>
      </c>
      <c r="P41" s="556">
        <v>20</v>
      </c>
      <c r="Q41" s="557">
        <v>136</v>
      </c>
      <c r="R41" s="556" t="s">
        <v>458</v>
      </c>
      <c r="S41" s="556">
        <v>0</v>
      </c>
      <c r="T41" s="556">
        <v>0</v>
      </c>
    </row>
    <row r="42" spans="2:20" ht="22.5" x14ac:dyDescent="0.15">
      <c r="B42" s="83" t="s">
        <v>1055</v>
      </c>
      <c r="C42" s="83" t="s">
        <v>1122</v>
      </c>
      <c r="D42" s="555" t="s">
        <v>1123</v>
      </c>
      <c r="E42" s="281" t="s">
        <v>267</v>
      </c>
      <c r="F42" s="83" t="s">
        <v>450</v>
      </c>
      <c r="G42" s="83" t="s">
        <v>522</v>
      </c>
      <c r="H42" s="83" t="s">
        <v>472</v>
      </c>
      <c r="I42" s="83">
        <v>1</v>
      </c>
      <c r="J42" s="555" t="s">
        <v>1108</v>
      </c>
      <c r="K42" s="83" t="s">
        <v>454</v>
      </c>
      <c r="L42" s="83" t="s">
        <v>455</v>
      </c>
      <c r="M42" s="83" t="s">
        <v>456</v>
      </c>
      <c r="N42" s="83" t="s">
        <v>456</v>
      </c>
      <c r="O42" s="556">
        <v>134</v>
      </c>
      <c r="P42" s="556">
        <v>20</v>
      </c>
      <c r="Q42" s="557">
        <v>154</v>
      </c>
      <c r="R42" s="556" t="s">
        <v>458</v>
      </c>
      <c r="S42" s="556">
        <v>0</v>
      </c>
      <c r="T42" s="556">
        <v>0</v>
      </c>
    </row>
    <row r="43" spans="2:20" ht="22.5" x14ac:dyDescent="0.15">
      <c r="B43" s="83" t="s">
        <v>1055</v>
      </c>
      <c r="C43" s="83" t="s">
        <v>1124</v>
      </c>
      <c r="D43" s="555" t="s">
        <v>1125</v>
      </c>
      <c r="E43" s="281" t="s">
        <v>267</v>
      </c>
      <c r="F43" s="83" t="s">
        <v>450</v>
      </c>
      <c r="G43" s="83" t="s">
        <v>522</v>
      </c>
      <c r="H43" s="83" t="s">
        <v>472</v>
      </c>
      <c r="I43" s="83">
        <v>1</v>
      </c>
      <c r="J43" s="555" t="s">
        <v>1108</v>
      </c>
      <c r="K43" s="83" t="s">
        <v>454</v>
      </c>
      <c r="L43" s="83" t="s">
        <v>455</v>
      </c>
      <c r="M43" s="83" t="s">
        <v>456</v>
      </c>
      <c r="N43" s="83" t="s">
        <v>456</v>
      </c>
      <c r="O43" s="556">
        <v>220</v>
      </c>
      <c r="P43" s="556">
        <v>31</v>
      </c>
      <c r="Q43" s="557">
        <v>251</v>
      </c>
      <c r="R43" s="556" t="s">
        <v>458</v>
      </c>
      <c r="S43" s="556">
        <v>0</v>
      </c>
      <c r="T43" s="556">
        <v>0</v>
      </c>
    </row>
    <row r="44" spans="2:20" ht="22.5" x14ac:dyDescent="0.15">
      <c r="B44" s="83" t="s">
        <v>1055</v>
      </c>
      <c r="C44" s="83" t="s">
        <v>1126</v>
      </c>
      <c r="D44" s="555" t="s">
        <v>1060</v>
      </c>
      <c r="E44" s="281" t="s">
        <v>287</v>
      </c>
      <c r="F44" s="83" t="s">
        <v>450</v>
      </c>
      <c r="G44" s="83" t="s">
        <v>522</v>
      </c>
      <c r="H44" s="83" t="s">
        <v>464</v>
      </c>
      <c r="I44" s="83">
        <v>2</v>
      </c>
      <c r="J44" s="555" t="s">
        <v>1108</v>
      </c>
      <c r="K44" s="83" t="s">
        <v>454</v>
      </c>
      <c r="L44" s="83" t="s">
        <v>455</v>
      </c>
      <c r="M44" s="83" t="s">
        <v>456</v>
      </c>
      <c r="N44" s="83" t="s">
        <v>456</v>
      </c>
      <c r="O44" s="556">
        <v>251</v>
      </c>
      <c r="P44" s="556">
        <v>69</v>
      </c>
      <c r="Q44" s="557">
        <v>320</v>
      </c>
      <c r="R44" s="556" t="s">
        <v>1067</v>
      </c>
      <c r="S44" s="556">
        <v>1</v>
      </c>
      <c r="T44" s="556">
        <v>42</v>
      </c>
    </row>
    <row r="45" spans="2:20" ht="22.5" x14ac:dyDescent="0.15">
      <c r="B45" s="83" t="s">
        <v>1055</v>
      </c>
      <c r="C45" s="83" t="s">
        <v>1089</v>
      </c>
      <c r="D45" s="555" t="s">
        <v>1127</v>
      </c>
      <c r="E45" s="281" t="s">
        <v>267</v>
      </c>
      <c r="F45" s="83" t="s">
        <v>450</v>
      </c>
      <c r="G45" s="83" t="s">
        <v>522</v>
      </c>
      <c r="H45" s="83" t="s">
        <v>452</v>
      </c>
      <c r="I45" s="83">
        <v>3</v>
      </c>
      <c r="J45" s="555" t="s">
        <v>1108</v>
      </c>
      <c r="K45" s="83" t="s">
        <v>454</v>
      </c>
      <c r="L45" s="83" t="s">
        <v>455</v>
      </c>
      <c r="M45" s="83" t="s">
        <v>456</v>
      </c>
      <c r="N45" s="83" t="s">
        <v>456</v>
      </c>
      <c r="O45" s="556">
        <v>250</v>
      </c>
      <c r="P45" s="556">
        <v>148</v>
      </c>
      <c r="Q45" s="557">
        <v>398</v>
      </c>
      <c r="R45" s="556" t="s">
        <v>1067</v>
      </c>
      <c r="S45" s="556">
        <v>1</v>
      </c>
      <c r="T45" s="556">
        <v>76</v>
      </c>
    </row>
    <row r="46" spans="2:20" ht="22.5" x14ac:dyDescent="0.15">
      <c r="B46" s="83" t="s">
        <v>1055</v>
      </c>
      <c r="C46" s="83" t="s">
        <v>1128</v>
      </c>
      <c r="D46" s="555" t="s">
        <v>1129</v>
      </c>
      <c r="E46" s="281" t="s">
        <v>267</v>
      </c>
      <c r="F46" s="83" t="s">
        <v>450</v>
      </c>
      <c r="G46" s="83" t="s">
        <v>522</v>
      </c>
      <c r="H46" s="83" t="s">
        <v>464</v>
      </c>
      <c r="I46" s="83">
        <v>3</v>
      </c>
      <c r="J46" s="555" t="s">
        <v>1108</v>
      </c>
      <c r="K46" s="83" t="s">
        <v>454</v>
      </c>
      <c r="L46" s="83" t="s">
        <v>455</v>
      </c>
      <c r="M46" s="83" t="s">
        <v>456</v>
      </c>
      <c r="N46" s="83" t="s">
        <v>456</v>
      </c>
      <c r="O46" s="556">
        <v>159</v>
      </c>
      <c r="P46" s="556">
        <v>103</v>
      </c>
      <c r="Q46" s="557">
        <v>262</v>
      </c>
      <c r="R46" s="556" t="s">
        <v>458</v>
      </c>
      <c r="S46" s="556">
        <v>0</v>
      </c>
      <c r="T46" s="556">
        <v>0</v>
      </c>
    </row>
    <row r="47" spans="2:20" ht="22.5" x14ac:dyDescent="0.15">
      <c r="B47" s="83" t="s">
        <v>1055</v>
      </c>
      <c r="C47" s="83" t="s">
        <v>1097</v>
      </c>
      <c r="D47" s="555" t="s">
        <v>509</v>
      </c>
      <c r="E47" s="281" t="s">
        <v>267</v>
      </c>
      <c r="F47" s="83" t="s">
        <v>450</v>
      </c>
      <c r="G47" s="83" t="s">
        <v>522</v>
      </c>
      <c r="H47" s="83" t="s">
        <v>452</v>
      </c>
      <c r="I47" s="83">
        <v>3</v>
      </c>
      <c r="J47" s="555" t="s">
        <v>1108</v>
      </c>
      <c r="K47" s="83" t="s">
        <v>454</v>
      </c>
      <c r="L47" s="83" t="s">
        <v>455</v>
      </c>
      <c r="M47" s="83" t="s">
        <v>456</v>
      </c>
      <c r="N47" s="83" t="s">
        <v>456</v>
      </c>
      <c r="O47" s="556">
        <v>190</v>
      </c>
      <c r="P47" s="556">
        <v>102</v>
      </c>
      <c r="Q47" s="557">
        <v>292</v>
      </c>
      <c r="R47" s="556" t="s">
        <v>1067</v>
      </c>
      <c r="S47" s="556">
        <v>1</v>
      </c>
      <c r="T47" s="556">
        <v>44</v>
      </c>
    </row>
    <row r="48" spans="2:20" ht="22.5" x14ac:dyDescent="0.15">
      <c r="B48" s="83" t="s">
        <v>1055</v>
      </c>
      <c r="C48" s="83" t="s">
        <v>1114</v>
      </c>
      <c r="D48" s="555" t="s">
        <v>1130</v>
      </c>
      <c r="E48" s="281" t="s">
        <v>267</v>
      </c>
      <c r="F48" s="83" t="s">
        <v>450</v>
      </c>
      <c r="G48" s="83" t="s">
        <v>522</v>
      </c>
      <c r="H48" s="83" t="s">
        <v>452</v>
      </c>
      <c r="I48" s="83">
        <v>1</v>
      </c>
      <c r="J48" s="555" t="s">
        <v>1108</v>
      </c>
      <c r="K48" s="83" t="s">
        <v>454</v>
      </c>
      <c r="L48" s="83" t="s">
        <v>455</v>
      </c>
      <c r="M48" s="83" t="s">
        <v>456</v>
      </c>
      <c r="N48" s="83" t="s">
        <v>456</v>
      </c>
      <c r="O48" s="556">
        <v>85</v>
      </c>
      <c r="P48" s="556">
        <v>18</v>
      </c>
      <c r="Q48" s="557">
        <v>103</v>
      </c>
      <c r="R48" s="556" t="s">
        <v>1067</v>
      </c>
      <c r="S48" s="556">
        <v>1</v>
      </c>
      <c r="T48" s="556">
        <v>55</v>
      </c>
    </row>
    <row r="49" spans="2:20" ht="22.5" x14ac:dyDescent="0.15">
      <c r="B49" s="83" t="s">
        <v>1055</v>
      </c>
      <c r="C49" s="83" t="s">
        <v>1131</v>
      </c>
      <c r="D49" s="555" t="s">
        <v>1132</v>
      </c>
      <c r="E49" s="281" t="s">
        <v>267</v>
      </c>
      <c r="F49" s="83" t="s">
        <v>450</v>
      </c>
      <c r="G49" s="83" t="s">
        <v>522</v>
      </c>
      <c r="H49" s="83" t="s">
        <v>452</v>
      </c>
      <c r="I49" s="83">
        <v>2</v>
      </c>
      <c r="J49" s="555" t="s">
        <v>1108</v>
      </c>
      <c r="K49" s="83" t="s">
        <v>454</v>
      </c>
      <c r="L49" s="83" t="s">
        <v>455</v>
      </c>
      <c r="M49" s="83" t="s">
        <v>456</v>
      </c>
      <c r="N49" s="83" t="s">
        <v>456</v>
      </c>
      <c r="O49" s="556">
        <v>172</v>
      </c>
      <c r="P49" s="556">
        <v>38</v>
      </c>
      <c r="Q49" s="557">
        <v>210</v>
      </c>
      <c r="R49" s="556" t="s">
        <v>1067</v>
      </c>
      <c r="S49" s="556">
        <v>1</v>
      </c>
      <c r="T49" s="556">
        <v>38</v>
      </c>
    </row>
    <row r="50" spans="2:20" ht="22.5" x14ac:dyDescent="0.15">
      <c r="B50" s="83" t="s">
        <v>1055</v>
      </c>
      <c r="C50" s="83" t="s">
        <v>1068</v>
      </c>
      <c r="D50" s="555" t="s">
        <v>1133</v>
      </c>
      <c r="E50" s="281" t="s">
        <v>267</v>
      </c>
      <c r="F50" s="83" t="s">
        <v>450</v>
      </c>
      <c r="G50" s="83" t="s">
        <v>522</v>
      </c>
      <c r="H50" s="83" t="s">
        <v>492</v>
      </c>
      <c r="I50" s="83">
        <v>6</v>
      </c>
      <c r="J50" s="555" t="s">
        <v>1108</v>
      </c>
      <c r="K50" s="83" t="s">
        <v>454</v>
      </c>
      <c r="L50" s="83" t="s">
        <v>455</v>
      </c>
      <c r="M50" s="83" t="s">
        <v>456</v>
      </c>
      <c r="N50" s="83" t="s">
        <v>456</v>
      </c>
      <c r="O50" s="556">
        <v>346</v>
      </c>
      <c r="P50" s="556">
        <v>83</v>
      </c>
      <c r="Q50" s="557">
        <v>429</v>
      </c>
      <c r="R50" s="556" t="s">
        <v>1067</v>
      </c>
      <c r="S50" s="556">
        <v>1</v>
      </c>
      <c r="T50" s="556">
        <v>24</v>
      </c>
    </row>
    <row r="51" spans="2:20" ht="22.5" x14ac:dyDescent="0.15">
      <c r="B51" s="83" t="s">
        <v>1055</v>
      </c>
      <c r="C51" s="83" t="s">
        <v>1102</v>
      </c>
      <c r="D51" s="555" t="s">
        <v>1134</v>
      </c>
      <c r="E51" s="281" t="s">
        <v>267</v>
      </c>
      <c r="F51" s="83" t="s">
        <v>450</v>
      </c>
      <c r="G51" s="83" t="s">
        <v>522</v>
      </c>
      <c r="H51" s="83" t="s">
        <v>452</v>
      </c>
      <c r="I51" s="83">
        <v>3</v>
      </c>
      <c r="J51" s="555" t="s">
        <v>1108</v>
      </c>
      <c r="K51" s="83" t="s">
        <v>454</v>
      </c>
      <c r="L51" s="83" t="s">
        <v>455</v>
      </c>
      <c r="M51" s="83" t="s">
        <v>456</v>
      </c>
      <c r="N51" s="83" t="s">
        <v>456</v>
      </c>
      <c r="O51" s="556">
        <v>88</v>
      </c>
      <c r="P51" s="556">
        <v>25</v>
      </c>
      <c r="Q51" s="557">
        <v>113</v>
      </c>
      <c r="R51" s="556" t="s">
        <v>1067</v>
      </c>
      <c r="S51" s="556">
        <v>1</v>
      </c>
      <c r="T51" s="556">
        <v>18</v>
      </c>
    </row>
    <row r="52" spans="2:20" ht="22.5" x14ac:dyDescent="0.15">
      <c r="B52" s="83" t="s">
        <v>1055</v>
      </c>
      <c r="C52" s="83" t="s">
        <v>1070</v>
      </c>
      <c r="D52" s="555" t="s">
        <v>1135</v>
      </c>
      <c r="E52" s="281" t="s">
        <v>267</v>
      </c>
      <c r="F52" s="83" t="s">
        <v>450</v>
      </c>
      <c r="G52" s="83" t="s">
        <v>522</v>
      </c>
      <c r="H52" s="83" t="s">
        <v>452</v>
      </c>
      <c r="I52" s="83">
        <v>3</v>
      </c>
      <c r="J52" s="555" t="s">
        <v>1108</v>
      </c>
      <c r="K52" s="83" t="s">
        <v>454</v>
      </c>
      <c r="L52" s="83" t="s">
        <v>455</v>
      </c>
      <c r="M52" s="83" t="s">
        <v>456</v>
      </c>
      <c r="N52" s="83" t="s">
        <v>456</v>
      </c>
      <c r="O52" s="556">
        <v>85</v>
      </c>
      <c r="P52" s="556">
        <v>39</v>
      </c>
      <c r="Q52" s="557">
        <v>124</v>
      </c>
      <c r="R52" s="556" t="s">
        <v>1067</v>
      </c>
      <c r="S52" s="556">
        <v>1</v>
      </c>
      <c r="T52" s="556">
        <v>20</v>
      </c>
    </row>
    <row r="53" spans="2:20" ht="22.5" x14ac:dyDescent="0.15">
      <c r="B53" s="83" t="s">
        <v>1055</v>
      </c>
      <c r="C53" s="83" t="s">
        <v>1105</v>
      </c>
      <c r="D53" s="555" t="s">
        <v>1136</v>
      </c>
      <c r="E53" s="281" t="s">
        <v>267</v>
      </c>
      <c r="F53" s="83" t="s">
        <v>450</v>
      </c>
      <c r="G53" s="83" t="s">
        <v>522</v>
      </c>
      <c r="H53" s="83" t="s">
        <v>464</v>
      </c>
      <c r="I53" s="83">
        <v>2</v>
      </c>
      <c r="J53" s="555" t="s">
        <v>1108</v>
      </c>
      <c r="K53" s="83" t="s">
        <v>454</v>
      </c>
      <c r="L53" s="83" t="s">
        <v>455</v>
      </c>
      <c r="M53" s="83" t="s">
        <v>456</v>
      </c>
      <c r="N53" s="83" t="s">
        <v>456</v>
      </c>
      <c r="O53" s="556">
        <v>38</v>
      </c>
      <c r="P53" s="556">
        <v>79</v>
      </c>
      <c r="Q53" s="557">
        <v>117</v>
      </c>
      <c r="R53" s="556" t="s">
        <v>458</v>
      </c>
      <c r="S53" s="556">
        <v>0</v>
      </c>
      <c r="T53" s="556">
        <v>0</v>
      </c>
    </row>
    <row r="54" spans="2:20" ht="22.5" x14ac:dyDescent="0.15">
      <c r="B54" s="83" t="s">
        <v>1055</v>
      </c>
      <c r="C54" s="83" t="s">
        <v>1137</v>
      </c>
      <c r="D54" s="555" t="s">
        <v>1138</v>
      </c>
      <c r="E54" s="281" t="s">
        <v>267</v>
      </c>
      <c r="F54" s="83" t="s">
        <v>450</v>
      </c>
      <c r="G54" s="83" t="s">
        <v>522</v>
      </c>
      <c r="H54" s="83" t="s">
        <v>452</v>
      </c>
      <c r="I54" s="83">
        <v>5</v>
      </c>
      <c r="J54" s="555" t="s">
        <v>1139</v>
      </c>
      <c r="K54" s="83" t="s">
        <v>454</v>
      </c>
      <c r="L54" s="83" t="s">
        <v>455</v>
      </c>
      <c r="M54" s="83" t="s">
        <v>456</v>
      </c>
      <c r="N54" s="83" t="s">
        <v>758</v>
      </c>
      <c r="O54" s="556">
        <v>362</v>
      </c>
      <c r="P54" s="556">
        <v>133</v>
      </c>
      <c r="Q54" s="557">
        <v>495</v>
      </c>
      <c r="R54" s="556" t="s">
        <v>458</v>
      </c>
      <c r="S54" s="556">
        <v>0</v>
      </c>
      <c r="T54" s="556">
        <v>0</v>
      </c>
    </row>
    <row r="55" spans="2:20" ht="22.5" x14ac:dyDescent="0.15">
      <c r="B55" s="83" t="s">
        <v>1055</v>
      </c>
      <c r="C55" s="83" t="s">
        <v>1140</v>
      </c>
      <c r="D55" s="555" t="s">
        <v>1141</v>
      </c>
      <c r="E55" s="281" t="s">
        <v>267</v>
      </c>
      <c r="F55" s="83" t="s">
        <v>450</v>
      </c>
      <c r="G55" s="83" t="s">
        <v>522</v>
      </c>
      <c r="H55" s="83" t="s">
        <v>452</v>
      </c>
      <c r="I55" s="83">
        <v>5</v>
      </c>
      <c r="J55" s="555" t="s">
        <v>1139</v>
      </c>
      <c r="K55" s="83" t="s">
        <v>454</v>
      </c>
      <c r="L55" s="83" t="s">
        <v>455</v>
      </c>
      <c r="M55" s="83" t="s">
        <v>456</v>
      </c>
      <c r="N55" s="83" t="s">
        <v>758</v>
      </c>
      <c r="O55" s="556">
        <v>440</v>
      </c>
      <c r="P55" s="556">
        <v>49</v>
      </c>
      <c r="Q55" s="557">
        <v>489</v>
      </c>
      <c r="R55" s="556" t="s">
        <v>458</v>
      </c>
      <c r="S55" s="556">
        <v>0</v>
      </c>
      <c r="T55" s="556">
        <v>0</v>
      </c>
    </row>
    <row r="56" spans="2:20" ht="22.5" x14ac:dyDescent="0.15">
      <c r="B56" s="83" t="s">
        <v>1055</v>
      </c>
      <c r="C56" s="83" t="s">
        <v>1097</v>
      </c>
      <c r="D56" s="555" t="s">
        <v>1142</v>
      </c>
      <c r="E56" s="281" t="s">
        <v>267</v>
      </c>
      <c r="F56" s="83" t="s">
        <v>450</v>
      </c>
      <c r="G56" s="83" t="s">
        <v>522</v>
      </c>
      <c r="H56" s="83" t="s">
        <v>452</v>
      </c>
      <c r="I56" s="83">
        <v>3</v>
      </c>
      <c r="J56" s="555" t="s">
        <v>1139</v>
      </c>
      <c r="K56" s="83" t="s">
        <v>454</v>
      </c>
      <c r="L56" s="83" t="s">
        <v>455</v>
      </c>
      <c r="M56" s="83" t="s">
        <v>456</v>
      </c>
      <c r="N56" s="83" t="s">
        <v>758</v>
      </c>
      <c r="O56" s="556">
        <v>379</v>
      </c>
      <c r="P56" s="556">
        <v>119</v>
      </c>
      <c r="Q56" s="557">
        <v>498</v>
      </c>
      <c r="R56" s="556" t="s">
        <v>458</v>
      </c>
      <c r="S56" s="556">
        <v>0</v>
      </c>
      <c r="T56" s="556">
        <v>0</v>
      </c>
    </row>
    <row r="57" spans="2:20" ht="22.5" x14ac:dyDescent="0.15">
      <c r="B57" s="83" t="s">
        <v>1055</v>
      </c>
      <c r="C57" s="83" t="s">
        <v>1064</v>
      </c>
      <c r="D57" s="555" t="s">
        <v>1143</v>
      </c>
      <c r="E57" s="281" t="s">
        <v>267</v>
      </c>
      <c r="F57" s="83" t="s">
        <v>450</v>
      </c>
      <c r="G57" s="83" t="s">
        <v>522</v>
      </c>
      <c r="H57" s="83" t="s">
        <v>464</v>
      </c>
      <c r="I57" s="83">
        <v>3</v>
      </c>
      <c r="J57" s="555" t="s">
        <v>1144</v>
      </c>
      <c r="K57" s="83" t="s">
        <v>454</v>
      </c>
      <c r="L57" s="83" t="s">
        <v>455</v>
      </c>
      <c r="M57" s="83" t="s">
        <v>456</v>
      </c>
      <c r="N57" s="83" t="s">
        <v>758</v>
      </c>
      <c r="O57" s="556">
        <v>284</v>
      </c>
      <c r="P57" s="556">
        <v>64</v>
      </c>
      <c r="Q57" s="557">
        <v>348</v>
      </c>
      <c r="R57" s="556" t="s">
        <v>1067</v>
      </c>
      <c r="S57" s="556">
        <v>1</v>
      </c>
      <c r="T57" s="556">
        <v>100</v>
      </c>
    </row>
    <row r="58" spans="2:20" ht="22.5" x14ac:dyDescent="0.15">
      <c r="B58" s="83" t="s">
        <v>1055</v>
      </c>
      <c r="C58" s="83" t="s">
        <v>1084</v>
      </c>
      <c r="D58" s="555" t="s">
        <v>1145</v>
      </c>
      <c r="E58" s="281" t="s">
        <v>267</v>
      </c>
      <c r="F58" s="83" t="s">
        <v>450</v>
      </c>
      <c r="G58" s="83" t="s">
        <v>522</v>
      </c>
      <c r="H58" s="83" t="s">
        <v>452</v>
      </c>
      <c r="I58" s="83">
        <v>4</v>
      </c>
      <c r="J58" s="555" t="s">
        <v>1144</v>
      </c>
      <c r="K58" s="83" t="s">
        <v>454</v>
      </c>
      <c r="L58" s="83" t="s">
        <v>455</v>
      </c>
      <c r="M58" s="83" t="s">
        <v>456</v>
      </c>
      <c r="N58" s="83" t="s">
        <v>758</v>
      </c>
      <c r="O58" s="556">
        <v>576</v>
      </c>
      <c r="P58" s="556">
        <v>72</v>
      </c>
      <c r="Q58" s="557">
        <v>648</v>
      </c>
      <c r="R58" s="556" t="s">
        <v>1067</v>
      </c>
      <c r="S58" s="556">
        <v>1</v>
      </c>
      <c r="T58" s="556">
        <v>72</v>
      </c>
    </row>
    <row r="59" spans="2:20" ht="22.5" x14ac:dyDescent="0.15">
      <c r="B59" s="83" t="s">
        <v>1055</v>
      </c>
      <c r="C59" s="83" t="s">
        <v>1126</v>
      </c>
      <c r="D59" s="555" t="s">
        <v>1146</v>
      </c>
      <c r="E59" s="281" t="s">
        <v>267</v>
      </c>
      <c r="F59" s="83" t="s">
        <v>450</v>
      </c>
      <c r="G59" s="83" t="s">
        <v>522</v>
      </c>
      <c r="H59" s="83" t="s">
        <v>452</v>
      </c>
      <c r="I59" s="83">
        <v>3</v>
      </c>
      <c r="J59" s="555" t="s">
        <v>1144</v>
      </c>
      <c r="K59" s="83" t="s">
        <v>454</v>
      </c>
      <c r="L59" s="83" t="s">
        <v>455</v>
      </c>
      <c r="M59" s="83" t="s">
        <v>456</v>
      </c>
      <c r="N59" s="83" t="s">
        <v>758</v>
      </c>
      <c r="O59" s="556">
        <v>316</v>
      </c>
      <c r="P59" s="556">
        <v>69</v>
      </c>
      <c r="Q59" s="557">
        <v>385</v>
      </c>
      <c r="R59" s="556" t="s">
        <v>1067</v>
      </c>
      <c r="S59" s="556">
        <v>1</v>
      </c>
      <c r="T59" s="556">
        <v>38</v>
      </c>
    </row>
    <row r="60" spans="2:20" ht="22.5" x14ac:dyDescent="0.15">
      <c r="B60" s="83" t="s">
        <v>1055</v>
      </c>
      <c r="C60" s="83" t="s">
        <v>1147</v>
      </c>
      <c r="D60" s="555" t="s">
        <v>1148</v>
      </c>
      <c r="E60" s="281" t="s">
        <v>267</v>
      </c>
      <c r="F60" s="83" t="s">
        <v>450</v>
      </c>
      <c r="G60" s="83" t="s">
        <v>522</v>
      </c>
      <c r="H60" s="83" t="s">
        <v>452</v>
      </c>
      <c r="I60" s="83">
        <v>3</v>
      </c>
      <c r="J60" s="555" t="s">
        <v>1144</v>
      </c>
      <c r="K60" s="83" t="s">
        <v>454</v>
      </c>
      <c r="L60" s="83" t="s">
        <v>455</v>
      </c>
      <c r="M60" s="83" t="s">
        <v>456</v>
      </c>
      <c r="N60" s="83" t="s">
        <v>758</v>
      </c>
      <c r="O60" s="556">
        <v>336</v>
      </c>
      <c r="P60" s="556">
        <v>65</v>
      </c>
      <c r="Q60" s="557">
        <v>401</v>
      </c>
      <c r="R60" s="556" t="s">
        <v>458</v>
      </c>
      <c r="S60" s="556">
        <v>0</v>
      </c>
      <c r="T60" s="556">
        <v>0</v>
      </c>
    </row>
    <row r="61" spans="2:20" ht="22.5" x14ac:dyDescent="0.15">
      <c r="B61" s="83" t="s">
        <v>1055</v>
      </c>
      <c r="C61" s="83" t="s">
        <v>1149</v>
      </c>
      <c r="D61" s="555" t="s">
        <v>1150</v>
      </c>
      <c r="E61" s="281" t="s">
        <v>267</v>
      </c>
      <c r="F61" s="83" t="s">
        <v>450</v>
      </c>
      <c r="G61" s="83" t="s">
        <v>522</v>
      </c>
      <c r="H61" s="83" t="s">
        <v>452</v>
      </c>
      <c r="I61" s="83">
        <v>4</v>
      </c>
      <c r="J61" s="555" t="s">
        <v>1144</v>
      </c>
      <c r="K61" s="83" t="s">
        <v>454</v>
      </c>
      <c r="L61" s="83" t="s">
        <v>455</v>
      </c>
      <c r="M61" s="83" t="s">
        <v>456</v>
      </c>
      <c r="N61" s="83" t="s">
        <v>758</v>
      </c>
      <c r="O61" s="556">
        <v>440</v>
      </c>
      <c r="P61" s="556">
        <v>78</v>
      </c>
      <c r="Q61" s="557">
        <v>518</v>
      </c>
      <c r="R61" s="556" t="s">
        <v>458</v>
      </c>
      <c r="S61" s="556">
        <v>0</v>
      </c>
      <c r="T61" s="556">
        <v>0</v>
      </c>
    </row>
    <row r="62" spans="2:20" ht="22.5" x14ac:dyDescent="0.15">
      <c r="B62" s="83" t="s">
        <v>1055</v>
      </c>
      <c r="C62" s="83" t="s">
        <v>1126</v>
      </c>
      <c r="D62" s="555" t="s">
        <v>1151</v>
      </c>
      <c r="E62" s="281" t="s">
        <v>267</v>
      </c>
      <c r="F62" s="83" t="s">
        <v>450</v>
      </c>
      <c r="G62" s="83" t="s">
        <v>522</v>
      </c>
      <c r="H62" s="83" t="s">
        <v>452</v>
      </c>
      <c r="I62" s="83">
        <v>3</v>
      </c>
      <c r="J62" s="555" t="s">
        <v>1152</v>
      </c>
      <c r="K62" s="83" t="s">
        <v>454</v>
      </c>
      <c r="L62" s="83" t="s">
        <v>455</v>
      </c>
      <c r="M62" s="83" t="s">
        <v>456</v>
      </c>
      <c r="N62" s="83" t="s">
        <v>791</v>
      </c>
      <c r="O62" s="556">
        <v>448</v>
      </c>
      <c r="P62" s="556">
        <v>123</v>
      </c>
      <c r="Q62" s="557">
        <v>571</v>
      </c>
      <c r="R62" s="556" t="s">
        <v>1067</v>
      </c>
      <c r="S62" s="556">
        <v>1</v>
      </c>
      <c r="T62" s="556">
        <v>89</v>
      </c>
    </row>
    <row r="63" spans="2:20" ht="22.5" x14ac:dyDescent="0.15">
      <c r="B63" s="83" t="s">
        <v>1055</v>
      </c>
      <c r="C63" s="83" t="s">
        <v>1070</v>
      </c>
      <c r="D63" s="555" t="s">
        <v>1153</v>
      </c>
      <c r="E63" s="281" t="s">
        <v>267</v>
      </c>
      <c r="F63" s="83" t="s">
        <v>450</v>
      </c>
      <c r="G63" s="83" t="s">
        <v>522</v>
      </c>
      <c r="H63" s="83" t="s">
        <v>452</v>
      </c>
      <c r="I63" s="83">
        <v>3</v>
      </c>
      <c r="J63" s="555" t="s">
        <v>1152</v>
      </c>
      <c r="K63" s="83" t="s">
        <v>454</v>
      </c>
      <c r="L63" s="83" t="s">
        <v>455</v>
      </c>
      <c r="M63" s="83" t="s">
        <v>456</v>
      </c>
      <c r="N63" s="83" t="s">
        <v>791</v>
      </c>
      <c r="O63" s="556">
        <v>391</v>
      </c>
      <c r="P63" s="556">
        <v>119</v>
      </c>
      <c r="Q63" s="557">
        <v>510</v>
      </c>
      <c r="R63" s="556" t="s">
        <v>458</v>
      </c>
      <c r="S63" s="556">
        <v>0</v>
      </c>
      <c r="T63" s="556">
        <v>0</v>
      </c>
    </row>
    <row r="64" spans="2:20" ht="22.5" x14ac:dyDescent="0.15">
      <c r="B64" s="83" t="s">
        <v>1055</v>
      </c>
      <c r="C64" s="83" t="s">
        <v>1087</v>
      </c>
      <c r="D64" s="555" t="s">
        <v>1154</v>
      </c>
      <c r="E64" s="281" t="s">
        <v>267</v>
      </c>
      <c r="F64" s="83" t="s">
        <v>450</v>
      </c>
      <c r="G64" s="83" t="s">
        <v>522</v>
      </c>
      <c r="H64" s="83" t="s">
        <v>452</v>
      </c>
      <c r="I64" s="83">
        <v>3</v>
      </c>
      <c r="J64" s="555" t="s">
        <v>1155</v>
      </c>
      <c r="K64" s="83" t="s">
        <v>454</v>
      </c>
      <c r="L64" s="83" t="s">
        <v>455</v>
      </c>
      <c r="M64" s="83" t="s">
        <v>456</v>
      </c>
      <c r="N64" s="83" t="s">
        <v>672</v>
      </c>
      <c r="O64" s="556">
        <v>628</v>
      </c>
      <c r="P64" s="556">
        <v>118</v>
      </c>
      <c r="Q64" s="557">
        <v>746</v>
      </c>
      <c r="R64" s="556" t="s">
        <v>458</v>
      </c>
      <c r="S64" s="556">
        <v>0</v>
      </c>
      <c r="T64" s="556">
        <v>0</v>
      </c>
    </row>
    <row r="65" spans="2:20" ht="22.5" x14ac:dyDescent="0.15">
      <c r="B65" s="83" t="s">
        <v>1055</v>
      </c>
      <c r="C65" s="83" t="s">
        <v>1070</v>
      </c>
      <c r="D65" s="555" t="s">
        <v>1156</v>
      </c>
      <c r="E65" s="281" t="s">
        <v>267</v>
      </c>
      <c r="F65" s="83" t="s">
        <v>450</v>
      </c>
      <c r="G65" s="83" t="s">
        <v>522</v>
      </c>
      <c r="H65" s="83" t="s">
        <v>452</v>
      </c>
      <c r="I65" s="83">
        <v>3</v>
      </c>
      <c r="J65" s="555" t="s">
        <v>1155</v>
      </c>
      <c r="K65" s="83" t="s">
        <v>454</v>
      </c>
      <c r="L65" s="83" t="s">
        <v>455</v>
      </c>
      <c r="M65" s="83" t="s">
        <v>456</v>
      </c>
      <c r="N65" s="83" t="s">
        <v>672</v>
      </c>
      <c r="O65" s="556">
        <v>664</v>
      </c>
      <c r="P65" s="556">
        <v>79</v>
      </c>
      <c r="Q65" s="557">
        <v>743</v>
      </c>
      <c r="R65" s="556" t="s">
        <v>458</v>
      </c>
      <c r="S65" s="556">
        <v>0</v>
      </c>
      <c r="T65" s="556">
        <v>0</v>
      </c>
    </row>
    <row r="66" spans="2:20" ht="22.5" x14ac:dyDescent="0.15">
      <c r="B66" s="83" t="s">
        <v>1055</v>
      </c>
      <c r="C66" s="83" t="s">
        <v>1157</v>
      </c>
      <c r="D66" s="555" t="s">
        <v>1158</v>
      </c>
      <c r="E66" s="281" t="s">
        <v>267</v>
      </c>
      <c r="F66" s="83" t="s">
        <v>450</v>
      </c>
      <c r="G66" s="83" t="s">
        <v>522</v>
      </c>
      <c r="H66" s="83" t="s">
        <v>452</v>
      </c>
      <c r="I66" s="83">
        <v>4</v>
      </c>
      <c r="J66" s="555" t="s">
        <v>1159</v>
      </c>
      <c r="K66" s="83" t="s">
        <v>454</v>
      </c>
      <c r="L66" s="83" t="s">
        <v>455</v>
      </c>
      <c r="M66" s="83" t="s">
        <v>456</v>
      </c>
      <c r="N66" s="83" t="s">
        <v>456</v>
      </c>
      <c r="O66" s="556">
        <v>414</v>
      </c>
      <c r="P66" s="556">
        <v>62</v>
      </c>
      <c r="Q66" s="557">
        <v>476</v>
      </c>
      <c r="R66" s="556" t="s">
        <v>458</v>
      </c>
      <c r="S66" s="556">
        <v>0</v>
      </c>
      <c r="T66" s="556">
        <v>0</v>
      </c>
    </row>
    <row r="67" spans="2:20" ht="22.5" x14ac:dyDescent="0.15">
      <c r="B67" s="83" t="s">
        <v>1055</v>
      </c>
      <c r="C67" s="83" t="s">
        <v>1160</v>
      </c>
      <c r="D67" s="555" t="s">
        <v>1161</v>
      </c>
      <c r="E67" s="281" t="s">
        <v>267</v>
      </c>
      <c r="F67" s="83" t="s">
        <v>450</v>
      </c>
      <c r="G67" s="83" t="s">
        <v>522</v>
      </c>
      <c r="H67" s="83" t="s">
        <v>452</v>
      </c>
      <c r="I67" s="83">
        <v>4</v>
      </c>
      <c r="J67" s="555" t="s">
        <v>1159</v>
      </c>
      <c r="K67" s="83" t="s">
        <v>454</v>
      </c>
      <c r="L67" s="83" t="s">
        <v>455</v>
      </c>
      <c r="M67" s="83" t="s">
        <v>456</v>
      </c>
      <c r="N67" s="83" t="s">
        <v>456</v>
      </c>
      <c r="O67" s="556">
        <v>584</v>
      </c>
      <c r="P67" s="556">
        <v>64</v>
      </c>
      <c r="Q67" s="557">
        <v>648</v>
      </c>
      <c r="R67" s="556" t="s">
        <v>458</v>
      </c>
      <c r="S67" s="556">
        <v>0</v>
      </c>
      <c r="T67" s="556">
        <v>0</v>
      </c>
    </row>
    <row r="68" spans="2:20" ht="22.5" x14ac:dyDescent="0.15">
      <c r="B68" s="83" t="s">
        <v>1055</v>
      </c>
      <c r="C68" s="83" t="s">
        <v>1162</v>
      </c>
      <c r="D68" s="555" t="s">
        <v>1163</v>
      </c>
      <c r="E68" s="281" t="s">
        <v>267</v>
      </c>
      <c r="F68" s="83" t="s">
        <v>450</v>
      </c>
      <c r="G68" s="83" t="s">
        <v>522</v>
      </c>
      <c r="H68" s="83" t="s">
        <v>452</v>
      </c>
      <c r="I68" s="83">
        <v>6</v>
      </c>
      <c r="J68" s="555" t="s">
        <v>1159</v>
      </c>
      <c r="K68" s="83" t="s">
        <v>454</v>
      </c>
      <c r="L68" s="83" t="s">
        <v>455</v>
      </c>
      <c r="M68" s="83" t="s">
        <v>456</v>
      </c>
      <c r="N68" s="83" t="s">
        <v>456</v>
      </c>
      <c r="O68" s="556">
        <v>803</v>
      </c>
      <c r="P68" s="556">
        <v>156</v>
      </c>
      <c r="Q68" s="557">
        <v>959</v>
      </c>
      <c r="R68" s="556" t="s">
        <v>458</v>
      </c>
      <c r="S68" s="556">
        <v>0</v>
      </c>
      <c r="T68" s="556">
        <v>0</v>
      </c>
    </row>
    <row r="69" spans="2:20" ht="22.5" x14ac:dyDescent="0.15">
      <c r="B69" s="83" t="s">
        <v>1055</v>
      </c>
      <c r="C69" s="83" t="s">
        <v>1157</v>
      </c>
      <c r="D69" s="555" t="s">
        <v>1164</v>
      </c>
      <c r="E69" s="281" t="s">
        <v>267</v>
      </c>
      <c r="F69" s="83" t="s">
        <v>450</v>
      </c>
      <c r="G69" s="83" t="s">
        <v>522</v>
      </c>
      <c r="H69" s="83" t="s">
        <v>452</v>
      </c>
      <c r="I69" s="83">
        <v>4</v>
      </c>
      <c r="J69" s="555" t="s">
        <v>1165</v>
      </c>
      <c r="K69" s="83" t="s">
        <v>454</v>
      </c>
      <c r="L69" s="83" t="s">
        <v>455</v>
      </c>
      <c r="M69" s="83" t="s">
        <v>456</v>
      </c>
      <c r="N69" s="83" t="s">
        <v>456</v>
      </c>
      <c r="O69" s="556">
        <v>581</v>
      </c>
      <c r="P69" s="556">
        <v>95</v>
      </c>
      <c r="Q69" s="557">
        <v>676</v>
      </c>
      <c r="R69" s="556" t="s">
        <v>458</v>
      </c>
      <c r="S69" s="556">
        <v>0</v>
      </c>
      <c r="T69" s="556">
        <v>0</v>
      </c>
    </row>
    <row r="70" spans="2:20" ht="22.5" x14ac:dyDescent="0.15">
      <c r="B70" s="83" t="s">
        <v>1055</v>
      </c>
      <c r="C70" s="83" t="s">
        <v>1160</v>
      </c>
      <c r="D70" s="555" t="s">
        <v>1166</v>
      </c>
      <c r="E70" s="281" t="s">
        <v>267</v>
      </c>
      <c r="F70" s="83" t="s">
        <v>450</v>
      </c>
      <c r="G70" s="83" t="s">
        <v>522</v>
      </c>
      <c r="H70" s="83" t="s">
        <v>452</v>
      </c>
      <c r="I70" s="83">
        <v>4</v>
      </c>
      <c r="J70" s="555" t="s">
        <v>1165</v>
      </c>
      <c r="K70" s="83" t="s">
        <v>454</v>
      </c>
      <c r="L70" s="83" t="s">
        <v>455</v>
      </c>
      <c r="M70" s="83" t="s">
        <v>456</v>
      </c>
      <c r="N70" s="83" t="s">
        <v>456</v>
      </c>
      <c r="O70" s="556">
        <v>535</v>
      </c>
      <c r="P70" s="556">
        <v>87</v>
      </c>
      <c r="Q70" s="557">
        <v>622</v>
      </c>
      <c r="R70" s="556" t="s">
        <v>458</v>
      </c>
      <c r="S70" s="556">
        <v>0</v>
      </c>
      <c r="T70" s="556">
        <v>0</v>
      </c>
    </row>
    <row r="71" spans="2:20" ht="22.5" x14ac:dyDescent="0.15">
      <c r="B71" s="83" t="s">
        <v>1055</v>
      </c>
      <c r="C71" s="83" t="s">
        <v>1167</v>
      </c>
      <c r="D71" s="555" t="s">
        <v>1168</v>
      </c>
      <c r="E71" s="281" t="s">
        <v>267</v>
      </c>
      <c r="F71" s="83" t="s">
        <v>450</v>
      </c>
      <c r="G71" s="83" t="s">
        <v>522</v>
      </c>
      <c r="H71" s="83" t="s">
        <v>452</v>
      </c>
      <c r="I71" s="83">
        <v>4</v>
      </c>
      <c r="J71" s="555" t="s">
        <v>1165</v>
      </c>
      <c r="K71" s="83" t="s">
        <v>454</v>
      </c>
      <c r="L71" s="83" t="s">
        <v>455</v>
      </c>
      <c r="M71" s="83" t="s">
        <v>456</v>
      </c>
      <c r="N71" s="83" t="s">
        <v>456</v>
      </c>
      <c r="O71" s="556">
        <v>315</v>
      </c>
      <c r="P71" s="556">
        <v>125</v>
      </c>
      <c r="Q71" s="557">
        <v>440</v>
      </c>
      <c r="R71" s="556" t="s">
        <v>458</v>
      </c>
      <c r="S71" s="556">
        <v>0</v>
      </c>
      <c r="T71" s="556">
        <v>0</v>
      </c>
    </row>
    <row r="72" spans="2:20" ht="22.5" x14ac:dyDescent="0.15">
      <c r="B72" s="83" t="s">
        <v>1055</v>
      </c>
      <c r="C72" s="83" t="s">
        <v>1064</v>
      </c>
      <c r="D72" s="555" t="s">
        <v>1169</v>
      </c>
      <c r="E72" s="281" t="s">
        <v>267</v>
      </c>
      <c r="F72" s="83" t="s">
        <v>450</v>
      </c>
      <c r="G72" s="83" t="s">
        <v>522</v>
      </c>
      <c r="H72" s="83" t="s">
        <v>452</v>
      </c>
      <c r="I72" s="83">
        <v>2</v>
      </c>
      <c r="J72" s="555" t="s">
        <v>1170</v>
      </c>
      <c r="K72" s="83" t="s">
        <v>454</v>
      </c>
      <c r="L72" s="83" t="s">
        <v>455</v>
      </c>
      <c r="M72" s="83" t="s">
        <v>456</v>
      </c>
      <c r="N72" s="83" t="s">
        <v>456</v>
      </c>
      <c r="O72" s="556">
        <v>400</v>
      </c>
      <c r="P72" s="556">
        <v>0</v>
      </c>
      <c r="Q72" s="557">
        <v>400</v>
      </c>
      <c r="R72" s="556" t="s">
        <v>458</v>
      </c>
      <c r="S72" s="556">
        <v>0</v>
      </c>
      <c r="T72" s="556">
        <v>0</v>
      </c>
    </row>
    <row r="73" spans="2:20" ht="22.5" x14ac:dyDescent="0.15">
      <c r="B73" s="83" t="s">
        <v>1055</v>
      </c>
      <c r="C73" s="83" t="s">
        <v>1171</v>
      </c>
      <c r="D73" s="555" t="s">
        <v>1172</v>
      </c>
      <c r="E73" s="281" t="s">
        <v>267</v>
      </c>
      <c r="F73" s="83" t="s">
        <v>450</v>
      </c>
      <c r="G73" s="83" t="s">
        <v>522</v>
      </c>
      <c r="H73" s="83" t="s">
        <v>452</v>
      </c>
      <c r="I73" s="83">
        <v>2</v>
      </c>
      <c r="J73" s="555" t="s">
        <v>1170</v>
      </c>
      <c r="K73" s="83" t="s">
        <v>454</v>
      </c>
      <c r="L73" s="83" t="s">
        <v>455</v>
      </c>
      <c r="M73" s="83" t="s">
        <v>456</v>
      </c>
      <c r="N73" s="83" t="s">
        <v>456</v>
      </c>
      <c r="O73" s="556">
        <v>400</v>
      </c>
      <c r="P73" s="556">
        <v>0</v>
      </c>
      <c r="Q73" s="557">
        <v>400</v>
      </c>
      <c r="R73" s="556" t="s">
        <v>458</v>
      </c>
      <c r="S73" s="556">
        <v>0</v>
      </c>
      <c r="T73" s="556">
        <v>0</v>
      </c>
    </row>
    <row r="74" spans="2:20" ht="22.5" x14ac:dyDescent="0.15">
      <c r="B74" s="83" t="s">
        <v>1055</v>
      </c>
      <c r="C74" s="83" t="s">
        <v>1149</v>
      </c>
      <c r="D74" s="555" t="s">
        <v>1173</v>
      </c>
      <c r="E74" s="281" t="s">
        <v>267</v>
      </c>
      <c r="F74" s="83" t="s">
        <v>450</v>
      </c>
      <c r="G74" s="83" t="s">
        <v>522</v>
      </c>
      <c r="H74" s="83" t="s">
        <v>452</v>
      </c>
      <c r="I74" s="83">
        <v>2</v>
      </c>
      <c r="J74" s="555" t="s">
        <v>1170</v>
      </c>
      <c r="K74" s="83" t="s">
        <v>454</v>
      </c>
      <c r="L74" s="83" t="s">
        <v>455</v>
      </c>
      <c r="M74" s="83" t="s">
        <v>456</v>
      </c>
      <c r="N74" s="83" t="s">
        <v>456</v>
      </c>
      <c r="O74" s="556">
        <v>400</v>
      </c>
      <c r="P74" s="556">
        <v>0</v>
      </c>
      <c r="Q74" s="557">
        <v>400</v>
      </c>
      <c r="R74" s="556" t="s">
        <v>458</v>
      </c>
      <c r="S74" s="556">
        <v>0</v>
      </c>
      <c r="T74" s="556">
        <v>0</v>
      </c>
    </row>
    <row r="75" spans="2:20" ht="22.5" x14ac:dyDescent="0.15">
      <c r="B75" s="83" t="s">
        <v>1055</v>
      </c>
      <c r="C75" s="83" t="s">
        <v>1174</v>
      </c>
      <c r="D75" s="555" t="s">
        <v>1175</v>
      </c>
      <c r="E75" s="281" t="s">
        <v>267</v>
      </c>
      <c r="F75" s="83" t="s">
        <v>450</v>
      </c>
      <c r="G75" s="83" t="s">
        <v>522</v>
      </c>
      <c r="H75" s="83" t="s">
        <v>480</v>
      </c>
      <c r="I75" s="83">
        <v>6</v>
      </c>
      <c r="J75" s="555" t="s">
        <v>1176</v>
      </c>
      <c r="K75" s="83" t="s">
        <v>454</v>
      </c>
      <c r="L75" s="83" t="s">
        <v>455</v>
      </c>
      <c r="M75" s="83" t="s">
        <v>456</v>
      </c>
      <c r="N75" s="83" t="s">
        <v>663</v>
      </c>
      <c r="O75" s="556">
        <v>384</v>
      </c>
      <c r="P75" s="556">
        <v>0</v>
      </c>
      <c r="Q75" s="557">
        <v>384</v>
      </c>
      <c r="R75" s="556" t="s">
        <v>458</v>
      </c>
      <c r="S75" s="556">
        <v>0</v>
      </c>
      <c r="T75" s="556">
        <v>0</v>
      </c>
    </row>
    <row r="76" spans="2:20" ht="22.5" x14ac:dyDescent="0.15">
      <c r="B76" s="83" t="s">
        <v>1055</v>
      </c>
      <c r="C76" s="83" t="s">
        <v>1177</v>
      </c>
      <c r="D76" s="555" t="s">
        <v>1178</v>
      </c>
      <c r="E76" s="281" t="s">
        <v>267</v>
      </c>
      <c r="F76" s="83" t="s">
        <v>450</v>
      </c>
      <c r="G76" s="83" t="s">
        <v>522</v>
      </c>
      <c r="H76" s="83" t="s">
        <v>452</v>
      </c>
      <c r="I76" s="83">
        <v>8</v>
      </c>
      <c r="J76" s="555" t="s">
        <v>1176</v>
      </c>
      <c r="K76" s="83" t="s">
        <v>454</v>
      </c>
      <c r="L76" s="83" t="s">
        <v>455</v>
      </c>
      <c r="M76" s="83" t="s">
        <v>456</v>
      </c>
      <c r="N76" s="83" t="s">
        <v>663</v>
      </c>
      <c r="O76" s="556">
        <v>520</v>
      </c>
      <c r="P76" s="556">
        <v>0</v>
      </c>
      <c r="Q76" s="557">
        <v>520</v>
      </c>
      <c r="R76" s="556" t="s">
        <v>458</v>
      </c>
      <c r="S76" s="556">
        <v>0</v>
      </c>
      <c r="T76" s="556">
        <v>0</v>
      </c>
    </row>
    <row r="77" spans="2:20" ht="22.5" x14ac:dyDescent="0.15">
      <c r="B77" s="83" t="s">
        <v>1055</v>
      </c>
      <c r="C77" s="83" t="s">
        <v>1092</v>
      </c>
      <c r="D77" s="555" t="s">
        <v>1179</v>
      </c>
      <c r="E77" s="281" t="s">
        <v>267</v>
      </c>
      <c r="F77" s="83" t="s">
        <v>450</v>
      </c>
      <c r="G77" s="83" t="s">
        <v>522</v>
      </c>
      <c r="H77" s="83" t="s">
        <v>452</v>
      </c>
      <c r="I77" s="83">
        <v>3</v>
      </c>
      <c r="J77" s="555" t="s">
        <v>1176</v>
      </c>
      <c r="K77" s="83" t="s">
        <v>454</v>
      </c>
      <c r="L77" s="83" t="s">
        <v>455</v>
      </c>
      <c r="M77" s="83" t="s">
        <v>456</v>
      </c>
      <c r="N77" s="83" t="s">
        <v>663</v>
      </c>
      <c r="O77" s="556">
        <v>515</v>
      </c>
      <c r="P77" s="556">
        <v>0</v>
      </c>
      <c r="Q77" s="557">
        <v>515</v>
      </c>
      <c r="R77" s="556" t="s">
        <v>458</v>
      </c>
      <c r="S77" s="556">
        <v>0</v>
      </c>
      <c r="T77" s="556">
        <v>0</v>
      </c>
    </row>
    <row r="78" spans="2:20" ht="22.5" x14ac:dyDescent="0.15">
      <c r="B78" s="83" t="s">
        <v>1055</v>
      </c>
      <c r="C78" s="83" t="s">
        <v>1180</v>
      </c>
      <c r="D78" s="555" t="s">
        <v>1181</v>
      </c>
      <c r="E78" s="281" t="s">
        <v>267</v>
      </c>
      <c r="F78" s="83" t="s">
        <v>450</v>
      </c>
      <c r="G78" s="83" t="s">
        <v>522</v>
      </c>
      <c r="H78" s="83" t="s">
        <v>452</v>
      </c>
      <c r="I78" s="83">
        <v>8</v>
      </c>
      <c r="J78" s="555" t="s">
        <v>1176</v>
      </c>
      <c r="K78" s="83" t="s">
        <v>454</v>
      </c>
      <c r="L78" s="83" t="s">
        <v>455</v>
      </c>
      <c r="M78" s="83" t="s">
        <v>456</v>
      </c>
      <c r="N78" s="83" t="s">
        <v>663</v>
      </c>
      <c r="O78" s="556">
        <v>522</v>
      </c>
      <c r="P78" s="556">
        <v>0</v>
      </c>
      <c r="Q78" s="557">
        <v>522</v>
      </c>
      <c r="R78" s="556" t="s">
        <v>458</v>
      </c>
      <c r="S78" s="556">
        <v>0</v>
      </c>
      <c r="T78" s="556">
        <v>0</v>
      </c>
    </row>
    <row r="79" spans="2:20" ht="22.5" x14ac:dyDescent="0.15">
      <c r="B79" s="83" t="s">
        <v>1055</v>
      </c>
      <c r="C79" s="83" t="s">
        <v>1182</v>
      </c>
      <c r="D79" s="555" t="s">
        <v>1183</v>
      </c>
      <c r="E79" s="281" t="s">
        <v>267</v>
      </c>
      <c r="F79" s="83" t="s">
        <v>450</v>
      </c>
      <c r="G79" s="83" t="s">
        <v>522</v>
      </c>
      <c r="H79" s="83" t="s">
        <v>452</v>
      </c>
      <c r="I79" s="83">
        <v>5</v>
      </c>
      <c r="J79" s="555" t="s">
        <v>1176</v>
      </c>
      <c r="K79" s="83" t="s">
        <v>454</v>
      </c>
      <c r="L79" s="83" t="s">
        <v>455</v>
      </c>
      <c r="M79" s="83" t="s">
        <v>456</v>
      </c>
      <c r="N79" s="83" t="s">
        <v>663</v>
      </c>
      <c r="O79" s="556">
        <v>521</v>
      </c>
      <c r="P79" s="556">
        <v>0</v>
      </c>
      <c r="Q79" s="557">
        <v>521</v>
      </c>
      <c r="R79" s="556" t="s">
        <v>458</v>
      </c>
      <c r="S79" s="556">
        <v>0</v>
      </c>
      <c r="T79" s="556">
        <v>0</v>
      </c>
    </row>
    <row r="80" spans="2:20" ht="22.5" x14ac:dyDescent="0.15">
      <c r="B80" s="83" t="s">
        <v>1055</v>
      </c>
      <c r="C80" s="83" t="s">
        <v>1184</v>
      </c>
      <c r="D80" s="555" t="s">
        <v>1185</v>
      </c>
      <c r="E80" s="281" t="s">
        <v>259</v>
      </c>
      <c r="F80" s="83" t="s">
        <v>450</v>
      </c>
      <c r="G80" s="83" t="s">
        <v>522</v>
      </c>
      <c r="H80" s="83" t="s">
        <v>452</v>
      </c>
      <c r="I80" s="83">
        <v>2</v>
      </c>
      <c r="J80" s="555" t="s">
        <v>1186</v>
      </c>
      <c r="K80" s="83" t="s">
        <v>454</v>
      </c>
      <c r="L80" s="83" t="s">
        <v>481</v>
      </c>
      <c r="M80" s="83" t="s">
        <v>481</v>
      </c>
      <c r="N80" s="83" t="s">
        <v>481</v>
      </c>
      <c r="O80" s="556">
        <v>100</v>
      </c>
      <c r="P80" s="556">
        <v>0</v>
      </c>
      <c r="Q80" s="557">
        <v>100</v>
      </c>
      <c r="R80" s="556" t="s">
        <v>458</v>
      </c>
      <c r="S80" s="556">
        <v>0</v>
      </c>
      <c r="T80" s="556">
        <v>0</v>
      </c>
    </row>
    <row r="81" spans="2:20" ht="22.5" x14ac:dyDescent="0.15">
      <c r="B81" s="83" t="s">
        <v>1055</v>
      </c>
      <c r="C81" s="83" t="s">
        <v>1187</v>
      </c>
      <c r="D81" s="555" t="s">
        <v>1188</v>
      </c>
      <c r="E81" s="281" t="s">
        <v>259</v>
      </c>
      <c r="F81" s="83" t="s">
        <v>450</v>
      </c>
      <c r="G81" s="83" t="s">
        <v>522</v>
      </c>
      <c r="H81" s="83" t="s">
        <v>452</v>
      </c>
      <c r="I81" s="83">
        <v>1</v>
      </c>
      <c r="J81" s="555" t="s">
        <v>1189</v>
      </c>
      <c r="K81" s="83" t="s">
        <v>454</v>
      </c>
      <c r="L81" s="83" t="s">
        <v>469</v>
      </c>
      <c r="M81" s="83" t="s">
        <v>469</v>
      </c>
      <c r="N81" s="83" t="s">
        <v>703</v>
      </c>
      <c r="O81" s="556">
        <v>0</v>
      </c>
      <c r="P81" s="556">
        <v>540</v>
      </c>
      <c r="Q81" s="557">
        <v>540</v>
      </c>
      <c r="R81" s="556" t="s">
        <v>458</v>
      </c>
      <c r="S81" s="556">
        <v>0</v>
      </c>
      <c r="T81" s="556">
        <v>0</v>
      </c>
    </row>
    <row r="82" spans="2:20" ht="22.5" x14ac:dyDescent="0.15">
      <c r="B82" s="83" t="s">
        <v>1055</v>
      </c>
      <c r="C82" s="83" t="s">
        <v>1190</v>
      </c>
      <c r="D82" s="555" t="s">
        <v>1188</v>
      </c>
      <c r="E82" s="281" t="s">
        <v>259</v>
      </c>
      <c r="F82" s="83" t="s">
        <v>450</v>
      </c>
      <c r="G82" s="83" t="s">
        <v>522</v>
      </c>
      <c r="H82" s="83" t="s">
        <v>452</v>
      </c>
      <c r="I82" s="83">
        <v>1</v>
      </c>
      <c r="J82" s="555" t="s">
        <v>1191</v>
      </c>
      <c r="K82" s="83" t="s">
        <v>454</v>
      </c>
      <c r="L82" s="83" t="s">
        <v>469</v>
      </c>
      <c r="M82" s="83" t="s">
        <v>535</v>
      </c>
      <c r="N82" s="83" t="s">
        <v>825</v>
      </c>
      <c r="O82" s="556">
        <v>0</v>
      </c>
      <c r="P82" s="556">
        <v>450</v>
      </c>
      <c r="Q82" s="557">
        <v>450</v>
      </c>
      <c r="R82" s="556" t="s">
        <v>458</v>
      </c>
      <c r="S82" s="556">
        <v>0</v>
      </c>
      <c r="T82" s="556">
        <v>0</v>
      </c>
    </row>
    <row r="83" spans="2:20" ht="22.5" x14ac:dyDescent="0.15">
      <c r="B83" s="83" t="s">
        <v>1055</v>
      </c>
      <c r="C83" s="83" t="s">
        <v>1192</v>
      </c>
      <c r="D83" s="555" t="s">
        <v>1188</v>
      </c>
      <c r="E83" s="281" t="s">
        <v>259</v>
      </c>
      <c r="F83" s="83" t="s">
        <v>450</v>
      </c>
      <c r="G83" s="83" t="s">
        <v>522</v>
      </c>
      <c r="H83" s="83" t="s">
        <v>452</v>
      </c>
      <c r="I83" s="83">
        <v>1</v>
      </c>
      <c r="J83" s="555" t="s">
        <v>1193</v>
      </c>
      <c r="K83" s="83" t="s">
        <v>454</v>
      </c>
      <c r="L83" s="83" t="s">
        <v>469</v>
      </c>
      <c r="M83" s="83" t="s">
        <v>469</v>
      </c>
      <c r="N83" s="83" t="s">
        <v>469</v>
      </c>
      <c r="O83" s="556">
        <v>0</v>
      </c>
      <c r="P83" s="556">
        <v>300</v>
      </c>
      <c r="Q83" s="557">
        <v>300</v>
      </c>
      <c r="R83" s="556" t="s">
        <v>458</v>
      </c>
      <c r="S83" s="556">
        <v>0</v>
      </c>
      <c r="T83" s="556">
        <v>0</v>
      </c>
    </row>
    <row r="84" spans="2:20" ht="22.5" x14ac:dyDescent="0.15">
      <c r="B84" s="83" t="s">
        <v>1055</v>
      </c>
      <c r="C84" s="83" t="s">
        <v>1056</v>
      </c>
      <c r="D84" s="555" t="s">
        <v>1188</v>
      </c>
      <c r="E84" s="281" t="s">
        <v>259</v>
      </c>
      <c r="F84" s="83" t="s">
        <v>450</v>
      </c>
      <c r="G84" s="83" t="s">
        <v>522</v>
      </c>
      <c r="H84" s="83" t="s">
        <v>452</v>
      </c>
      <c r="I84" s="83">
        <v>1</v>
      </c>
      <c r="J84" s="555" t="s">
        <v>1194</v>
      </c>
      <c r="K84" s="83" t="s">
        <v>454</v>
      </c>
      <c r="L84" s="83" t="s">
        <v>469</v>
      </c>
      <c r="M84" s="83" t="s">
        <v>469</v>
      </c>
      <c r="N84" s="83" t="s">
        <v>469</v>
      </c>
      <c r="O84" s="556">
        <v>0</v>
      </c>
      <c r="P84" s="556">
        <v>650</v>
      </c>
      <c r="Q84" s="557">
        <v>650</v>
      </c>
      <c r="R84" s="556" t="s">
        <v>458</v>
      </c>
      <c r="S84" s="556">
        <v>0</v>
      </c>
      <c r="T84" s="556">
        <v>0</v>
      </c>
    </row>
    <row r="85" spans="2:20" ht="22.5" x14ac:dyDescent="0.15">
      <c r="B85" s="83" t="s">
        <v>1055</v>
      </c>
      <c r="C85" s="83" t="s">
        <v>1187</v>
      </c>
      <c r="D85" s="555" t="s">
        <v>1195</v>
      </c>
      <c r="E85" s="281" t="s">
        <v>259</v>
      </c>
      <c r="F85" s="83" t="s">
        <v>450</v>
      </c>
      <c r="G85" s="83" t="s">
        <v>522</v>
      </c>
      <c r="H85" s="83" t="s">
        <v>464</v>
      </c>
      <c r="I85" s="83">
        <v>1</v>
      </c>
      <c r="J85" s="555" t="s">
        <v>1196</v>
      </c>
      <c r="K85" s="83" t="s">
        <v>454</v>
      </c>
      <c r="L85" s="83" t="s">
        <v>469</v>
      </c>
      <c r="M85" s="83" t="s">
        <v>469</v>
      </c>
      <c r="N85" s="83" t="s">
        <v>469</v>
      </c>
      <c r="O85" s="556">
        <v>0</v>
      </c>
      <c r="P85" s="556">
        <v>500</v>
      </c>
      <c r="Q85" s="557">
        <v>500</v>
      </c>
      <c r="R85" s="556" t="s">
        <v>458</v>
      </c>
      <c r="S85" s="556">
        <v>0</v>
      </c>
      <c r="T85" s="556">
        <v>0</v>
      </c>
    </row>
    <row r="86" spans="2:20" ht="22.5" x14ac:dyDescent="0.15">
      <c r="B86" s="83" t="s">
        <v>1055</v>
      </c>
      <c r="C86" s="83" t="s">
        <v>1197</v>
      </c>
      <c r="D86" s="555" t="s">
        <v>1057</v>
      </c>
      <c r="E86" s="281" t="s">
        <v>259</v>
      </c>
      <c r="F86" s="83" t="s">
        <v>450</v>
      </c>
      <c r="G86" s="83" t="s">
        <v>522</v>
      </c>
      <c r="H86" s="83" t="s">
        <v>452</v>
      </c>
      <c r="I86" s="83">
        <v>1</v>
      </c>
      <c r="J86" s="555" t="s">
        <v>1198</v>
      </c>
      <c r="K86" s="83" t="s">
        <v>454</v>
      </c>
      <c r="L86" s="83" t="s">
        <v>469</v>
      </c>
      <c r="M86" s="83" t="s">
        <v>469</v>
      </c>
      <c r="N86" s="83" t="s">
        <v>469</v>
      </c>
      <c r="O86" s="556">
        <v>0</v>
      </c>
      <c r="P86" s="556">
        <v>850</v>
      </c>
      <c r="Q86" s="557">
        <v>850</v>
      </c>
      <c r="R86" s="556" t="s">
        <v>458</v>
      </c>
      <c r="S86" s="556">
        <v>0</v>
      </c>
      <c r="T86" s="556">
        <v>0</v>
      </c>
    </row>
    <row r="87" spans="2:20" ht="22.5" x14ac:dyDescent="0.15">
      <c r="B87" s="83" t="s">
        <v>1055</v>
      </c>
      <c r="C87" s="83" t="s">
        <v>1122</v>
      </c>
      <c r="D87" s="555" t="s">
        <v>1199</v>
      </c>
      <c r="E87" s="281" t="s">
        <v>287</v>
      </c>
      <c r="F87" s="83" t="s">
        <v>450</v>
      </c>
      <c r="G87" s="83" t="s">
        <v>522</v>
      </c>
      <c r="H87" s="83" t="s">
        <v>452</v>
      </c>
      <c r="I87" s="83">
        <v>1</v>
      </c>
      <c r="J87" s="555" t="s">
        <v>1200</v>
      </c>
      <c r="K87" s="83" t="s">
        <v>454</v>
      </c>
      <c r="L87" s="83" t="s">
        <v>469</v>
      </c>
      <c r="M87" s="83" t="s">
        <v>469</v>
      </c>
      <c r="N87" s="83" t="s">
        <v>469</v>
      </c>
      <c r="O87" s="556">
        <v>0</v>
      </c>
      <c r="P87" s="556">
        <v>5500</v>
      </c>
      <c r="Q87" s="559">
        <v>5500</v>
      </c>
      <c r="R87" s="556" t="s">
        <v>458</v>
      </c>
      <c r="S87" s="556">
        <v>0</v>
      </c>
      <c r="T87" s="556">
        <v>0</v>
      </c>
    </row>
    <row r="88" spans="2:20" ht="22.5" x14ac:dyDescent="0.15">
      <c r="B88" s="83" t="s">
        <v>1055</v>
      </c>
      <c r="C88" s="83" t="s">
        <v>1118</v>
      </c>
      <c r="D88" s="555" t="s">
        <v>1060</v>
      </c>
      <c r="E88" s="281" t="s">
        <v>287</v>
      </c>
      <c r="F88" s="83" t="s">
        <v>450</v>
      </c>
      <c r="G88" s="83" t="s">
        <v>522</v>
      </c>
      <c r="H88" s="83" t="s">
        <v>464</v>
      </c>
      <c r="I88" s="83">
        <v>1</v>
      </c>
      <c r="J88" s="555" t="s">
        <v>1201</v>
      </c>
      <c r="K88" s="83" t="s">
        <v>454</v>
      </c>
      <c r="L88" s="83" t="s">
        <v>469</v>
      </c>
      <c r="M88" s="83" t="s">
        <v>469</v>
      </c>
      <c r="N88" s="83" t="s">
        <v>469</v>
      </c>
      <c r="O88" s="556">
        <v>0</v>
      </c>
      <c r="P88" s="556">
        <v>60</v>
      </c>
      <c r="Q88" s="557">
        <v>60</v>
      </c>
      <c r="R88" s="556" t="s">
        <v>458</v>
      </c>
      <c r="S88" s="556">
        <v>0</v>
      </c>
      <c r="T88" s="556">
        <v>0</v>
      </c>
    </row>
    <row r="89" spans="2:20" ht="22.5" x14ac:dyDescent="0.15">
      <c r="B89" s="83" t="s">
        <v>1055</v>
      </c>
      <c r="C89" s="83" t="s">
        <v>1120</v>
      </c>
      <c r="D89" s="555" t="s">
        <v>1060</v>
      </c>
      <c r="E89" s="281" t="s">
        <v>287</v>
      </c>
      <c r="F89" s="83" t="s">
        <v>450</v>
      </c>
      <c r="G89" s="83" t="s">
        <v>522</v>
      </c>
      <c r="H89" s="83" t="s">
        <v>464</v>
      </c>
      <c r="I89" s="83">
        <v>1</v>
      </c>
      <c r="J89" s="555" t="s">
        <v>1201</v>
      </c>
      <c r="K89" s="83" t="s">
        <v>454</v>
      </c>
      <c r="L89" s="83" t="s">
        <v>469</v>
      </c>
      <c r="M89" s="83" t="s">
        <v>469</v>
      </c>
      <c r="N89" s="83" t="s">
        <v>469</v>
      </c>
      <c r="O89" s="556">
        <v>0</v>
      </c>
      <c r="P89" s="556">
        <v>60</v>
      </c>
      <c r="Q89" s="557">
        <v>60</v>
      </c>
      <c r="R89" s="556" t="s">
        <v>458</v>
      </c>
      <c r="S89" s="556">
        <v>0</v>
      </c>
      <c r="T89" s="556">
        <v>0</v>
      </c>
    </row>
    <row r="90" spans="2:20" ht="22.5" x14ac:dyDescent="0.15">
      <c r="B90" s="83" t="s">
        <v>1055</v>
      </c>
      <c r="C90" s="83" t="s">
        <v>1118</v>
      </c>
      <c r="D90" s="555" t="s">
        <v>1065</v>
      </c>
      <c r="E90" s="281" t="s">
        <v>259</v>
      </c>
      <c r="F90" s="83" t="s">
        <v>450</v>
      </c>
      <c r="G90" s="83" t="s">
        <v>522</v>
      </c>
      <c r="H90" s="83" t="s">
        <v>452</v>
      </c>
      <c r="I90" s="83">
        <v>1</v>
      </c>
      <c r="J90" s="555" t="s">
        <v>1198</v>
      </c>
      <c r="K90" s="83" t="s">
        <v>454</v>
      </c>
      <c r="L90" s="83" t="s">
        <v>469</v>
      </c>
      <c r="M90" s="83" t="s">
        <v>469</v>
      </c>
      <c r="N90" s="83" t="s">
        <v>469</v>
      </c>
      <c r="O90" s="556">
        <v>0</v>
      </c>
      <c r="P90" s="556">
        <v>850</v>
      </c>
      <c r="Q90" s="557">
        <v>850</v>
      </c>
      <c r="R90" s="556" t="s">
        <v>1067</v>
      </c>
      <c r="S90" s="556">
        <v>1</v>
      </c>
      <c r="T90" s="556">
        <v>102</v>
      </c>
    </row>
    <row r="91" spans="2:20" ht="22.5" x14ac:dyDescent="0.15">
      <c r="B91" s="83" t="s">
        <v>1055</v>
      </c>
      <c r="C91" s="83" t="s">
        <v>1120</v>
      </c>
      <c r="D91" s="555" t="s">
        <v>1065</v>
      </c>
      <c r="E91" s="281" t="s">
        <v>259</v>
      </c>
      <c r="F91" s="83" t="s">
        <v>450</v>
      </c>
      <c r="G91" s="83" t="s">
        <v>522</v>
      </c>
      <c r="H91" s="83" t="s">
        <v>452</v>
      </c>
      <c r="I91" s="83">
        <v>1</v>
      </c>
      <c r="J91" s="555" t="s">
        <v>1198</v>
      </c>
      <c r="K91" s="83" t="s">
        <v>454</v>
      </c>
      <c r="L91" s="83" t="s">
        <v>469</v>
      </c>
      <c r="M91" s="83" t="s">
        <v>469</v>
      </c>
      <c r="N91" s="83" t="s">
        <v>469</v>
      </c>
      <c r="O91" s="556">
        <v>0</v>
      </c>
      <c r="P91" s="556">
        <v>850</v>
      </c>
      <c r="Q91" s="557">
        <v>850</v>
      </c>
      <c r="R91" s="556" t="s">
        <v>458</v>
      </c>
      <c r="S91" s="556">
        <v>0</v>
      </c>
      <c r="T91" s="556">
        <v>0</v>
      </c>
    </row>
    <row r="92" spans="2:20" ht="22.5" x14ac:dyDescent="0.15">
      <c r="B92" s="83" t="s">
        <v>1055</v>
      </c>
      <c r="C92" s="83" t="s">
        <v>1202</v>
      </c>
      <c r="D92" s="555" t="s">
        <v>1203</v>
      </c>
      <c r="E92" s="281" t="s">
        <v>259</v>
      </c>
      <c r="F92" s="83" t="s">
        <v>450</v>
      </c>
      <c r="G92" s="83" t="s">
        <v>522</v>
      </c>
      <c r="H92" s="83" t="s">
        <v>452</v>
      </c>
      <c r="I92" s="83">
        <v>1</v>
      </c>
      <c r="J92" s="555" t="s">
        <v>1204</v>
      </c>
      <c r="K92" s="83" t="s">
        <v>454</v>
      </c>
      <c r="L92" s="83" t="s">
        <v>469</v>
      </c>
      <c r="M92" s="83" t="s">
        <v>469</v>
      </c>
      <c r="N92" s="83" t="s">
        <v>469</v>
      </c>
      <c r="O92" s="556">
        <v>0</v>
      </c>
      <c r="P92" s="556">
        <v>50</v>
      </c>
      <c r="Q92" s="557">
        <v>50</v>
      </c>
      <c r="R92" s="556" t="s">
        <v>1067</v>
      </c>
      <c r="S92" s="556">
        <v>1</v>
      </c>
      <c r="T92" s="556">
        <v>45</v>
      </c>
    </row>
    <row r="93" spans="2:20" ht="22.5" x14ac:dyDescent="0.15">
      <c r="B93" s="83" t="s">
        <v>1055</v>
      </c>
      <c r="C93" s="83" t="s">
        <v>1118</v>
      </c>
      <c r="D93" s="555" t="s">
        <v>1203</v>
      </c>
      <c r="E93" s="281" t="s">
        <v>259</v>
      </c>
      <c r="F93" s="83" t="s">
        <v>450</v>
      </c>
      <c r="G93" s="83" t="s">
        <v>522</v>
      </c>
      <c r="H93" s="83" t="s">
        <v>452</v>
      </c>
      <c r="I93" s="83">
        <v>1</v>
      </c>
      <c r="J93" s="555" t="s">
        <v>1205</v>
      </c>
      <c r="K93" s="83" t="s">
        <v>454</v>
      </c>
      <c r="L93" s="83" t="s">
        <v>469</v>
      </c>
      <c r="M93" s="83" t="s">
        <v>469</v>
      </c>
      <c r="N93" s="83" t="s">
        <v>703</v>
      </c>
      <c r="O93" s="556">
        <v>0</v>
      </c>
      <c r="P93" s="556">
        <v>200</v>
      </c>
      <c r="Q93" s="557">
        <v>200</v>
      </c>
      <c r="R93" s="556" t="s">
        <v>458</v>
      </c>
      <c r="S93" s="556">
        <v>0</v>
      </c>
      <c r="T93" s="556">
        <v>0</v>
      </c>
    </row>
    <row r="94" spans="2:20" ht="22.5" x14ac:dyDescent="0.15">
      <c r="B94" s="83" t="s">
        <v>1055</v>
      </c>
      <c r="C94" s="83" t="s">
        <v>1120</v>
      </c>
      <c r="D94" s="555" t="s">
        <v>1203</v>
      </c>
      <c r="E94" s="281" t="s">
        <v>259</v>
      </c>
      <c r="F94" s="83" t="s">
        <v>450</v>
      </c>
      <c r="G94" s="83" t="s">
        <v>522</v>
      </c>
      <c r="H94" s="83" t="s">
        <v>452</v>
      </c>
      <c r="I94" s="83">
        <v>1</v>
      </c>
      <c r="J94" s="555" t="s">
        <v>1206</v>
      </c>
      <c r="K94" s="83" t="s">
        <v>454</v>
      </c>
      <c r="L94" s="83" t="s">
        <v>469</v>
      </c>
      <c r="M94" s="83" t="s">
        <v>469</v>
      </c>
      <c r="N94" s="83" t="s">
        <v>469</v>
      </c>
      <c r="O94" s="556">
        <v>0</v>
      </c>
      <c r="P94" s="556">
        <v>50</v>
      </c>
      <c r="Q94" s="557">
        <v>50</v>
      </c>
      <c r="R94" s="556" t="s">
        <v>458</v>
      </c>
      <c r="S94" s="556">
        <v>0</v>
      </c>
      <c r="T94" s="556">
        <v>0</v>
      </c>
    </row>
    <row r="95" spans="2:20" ht="22.5" x14ac:dyDescent="0.15">
      <c r="B95" s="83" t="s">
        <v>1055</v>
      </c>
      <c r="C95" s="83" t="s">
        <v>1207</v>
      </c>
      <c r="D95" s="555" t="s">
        <v>1132</v>
      </c>
      <c r="E95" s="281" t="s">
        <v>294</v>
      </c>
      <c r="F95" s="83" t="s">
        <v>450</v>
      </c>
      <c r="G95" s="83" t="s">
        <v>522</v>
      </c>
      <c r="H95" s="83" t="s">
        <v>452</v>
      </c>
      <c r="I95" s="83">
        <v>1</v>
      </c>
      <c r="J95" s="555" t="s">
        <v>1198</v>
      </c>
      <c r="K95" s="83" t="s">
        <v>454</v>
      </c>
      <c r="L95" s="83" t="s">
        <v>469</v>
      </c>
      <c r="M95" s="83" t="s">
        <v>469</v>
      </c>
      <c r="N95" s="83" t="s">
        <v>469</v>
      </c>
      <c r="O95" s="556">
        <v>0</v>
      </c>
      <c r="P95" s="556">
        <v>850</v>
      </c>
      <c r="Q95" s="557">
        <v>850</v>
      </c>
      <c r="R95" s="556" t="s">
        <v>1067</v>
      </c>
      <c r="S95" s="556">
        <v>1</v>
      </c>
      <c r="T95" s="556">
        <v>400</v>
      </c>
    </row>
    <row r="96" spans="2:20" ht="22.5" x14ac:dyDescent="0.15">
      <c r="B96" s="83" t="s">
        <v>1055</v>
      </c>
      <c r="C96" s="83" t="s">
        <v>1197</v>
      </c>
      <c r="D96" s="555" t="s">
        <v>1208</v>
      </c>
      <c r="E96" s="281" t="s">
        <v>259</v>
      </c>
      <c r="F96" s="83" t="s">
        <v>450</v>
      </c>
      <c r="G96" s="83" t="s">
        <v>522</v>
      </c>
      <c r="H96" s="83" t="s">
        <v>452</v>
      </c>
      <c r="I96" s="83">
        <v>1</v>
      </c>
      <c r="J96" s="555" t="s">
        <v>1209</v>
      </c>
      <c r="K96" s="83" t="s">
        <v>454</v>
      </c>
      <c r="L96" s="83" t="s">
        <v>469</v>
      </c>
      <c r="M96" s="83" t="s">
        <v>469</v>
      </c>
      <c r="N96" s="83" t="s">
        <v>469</v>
      </c>
      <c r="O96" s="556">
        <v>0</v>
      </c>
      <c r="P96" s="556">
        <v>225</v>
      </c>
      <c r="Q96" s="557">
        <v>225</v>
      </c>
      <c r="R96" s="556" t="s">
        <v>1067</v>
      </c>
      <c r="S96" s="556">
        <v>1</v>
      </c>
      <c r="T96" s="556">
        <v>92</v>
      </c>
    </row>
    <row r="97" spans="2:20" ht="22.5" x14ac:dyDescent="0.15">
      <c r="B97" s="83" t="s">
        <v>1055</v>
      </c>
      <c r="C97" s="83" t="s">
        <v>1190</v>
      </c>
      <c r="D97" s="555" t="s">
        <v>1208</v>
      </c>
      <c r="E97" s="281" t="s">
        <v>259</v>
      </c>
      <c r="F97" s="83" t="s">
        <v>450</v>
      </c>
      <c r="G97" s="83" t="s">
        <v>522</v>
      </c>
      <c r="H97" s="83" t="s">
        <v>452</v>
      </c>
      <c r="I97" s="83">
        <v>1</v>
      </c>
      <c r="J97" s="555" t="s">
        <v>1209</v>
      </c>
      <c r="K97" s="83" t="s">
        <v>454</v>
      </c>
      <c r="L97" s="83" t="s">
        <v>469</v>
      </c>
      <c r="M97" s="83" t="s">
        <v>469</v>
      </c>
      <c r="N97" s="83" t="s">
        <v>469</v>
      </c>
      <c r="O97" s="556">
        <v>0</v>
      </c>
      <c r="P97" s="556">
        <v>225</v>
      </c>
      <c r="Q97" s="557">
        <v>225</v>
      </c>
      <c r="R97" s="556" t="s">
        <v>458</v>
      </c>
      <c r="S97" s="556">
        <v>0</v>
      </c>
      <c r="T97" s="556">
        <v>0</v>
      </c>
    </row>
    <row r="98" spans="2:20" ht="22.5" x14ac:dyDescent="0.15">
      <c r="B98" s="83" t="s">
        <v>1055</v>
      </c>
      <c r="C98" s="83" t="s">
        <v>1202</v>
      </c>
      <c r="D98" s="555" t="s">
        <v>1210</v>
      </c>
      <c r="E98" s="281" t="s">
        <v>259</v>
      </c>
      <c r="F98" s="83" t="s">
        <v>450</v>
      </c>
      <c r="G98" s="83" t="s">
        <v>522</v>
      </c>
      <c r="H98" s="83" t="s">
        <v>452</v>
      </c>
      <c r="I98" s="83">
        <v>1</v>
      </c>
      <c r="J98" s="555" t="s">
        <v>1211</v>
      </c>
      <c r="K98" s="83" t="s">
        <v>454</v>
      </c>
      <c r="L98" s="83" t="s">
        <v>469</v>
      </c>
      <c r="M98" s="83" t="s">
        <v>469</v>
      </c>
      <c r="N98" s="83" t="s">
        <v>469</v>
      </c>
      <c r="O98" s="556">
        <v>0</v>
      </c>
      <c r="P98" s="556">
        <v>30</v>
      </c>
      <c r="Q98" s="557">
        <v>30</v>
      </c>
      <c r="R98" s="556" t="s">
        <v>1067</v>
      </c>
      <c r="S98" s="556">
        <v>1</v>
      </c>
      <c r="T98" s="556">
        <v>58</v>
      </c>
    </row>
    <row r="99" spans="2:20" ht="22.5" x14ac:dyDescent="0.15">
      <c r="B99" s="83" t="s">
        <v>1055</v>
      </c>
      <c r="C99" s="83" t="s">
        <v>1118</v>
      </c>
      <c r="D99" s="555" t="s">
        <v>1210</v>
      </c>
      <c r="E99" s="281" t="s">
        <v>259</v>
      </c>
      <c r="F99" s="83" t="s">
        <v>450</v>
      </c>
      <c r="G99" s="83" t="s">
        <v>522</v>
      </c>
      <c r="H99" s="83" t="s">
        <v>452</v>
      </c>
      <c r="I99" s="83">
        <v>1</v>
      </c>
      <c r="J99" s="555" t="s">
        <v>1211</v>
      </c>
      <c r="K99" s="83" t="s">
        <v>454</v>
      </c>
      <c r="L99" s="83" t="s">
        <v>469</v>
      </c>
      <c r="M99" s="83" t="s">
        <v>469</v>
      </c>
      <c r="N99" s="83" t="s">
        <v>469</v>
      </c>
      <c r="O99" s="556">
        <v>0</v>
      </c>
      <c r="P99" s="556">
        <v>30</v>
      </c>
      <c r="Q99" s="557">
        <v>30</v>
      </c>
      <c r="R99" s="556" t="s">
        <v>458</v>
      </c>
      <c r="S99" s="556">
        <v>0</v>
      </c>
      <c r="T99" s="556">
        <v>0</v>
      </c>
    </row>
    <row r="100" spans="2:20" ht="22.5" x14ac:dyDescent="0.15">
      <c r="B100" s="83" t="s">
        <v>1055</v>
      </c>
      <c r="C100" s="83" t="s">
        <v>1212</v>
      </c>
      <c r="D100" s="555" t="s">
        <v>1213</v>
      </c>
      <c r="E100" s="281" t="s">
        <v>259</v>
      </c>
      <c r="F100" s="83" t="s">
        <v>450</v>
      </c>
      <c r="G100" s="83" t="s">
        <v>522</v>
      </c>
      <c r="H100" s="83" t="s">
        <v>480</v>
      </c>
      <c r="I100" s="83">
        <v>1</v>
      </c>
      <c r="J100" s="555" t="s">
        <v>1214</v>
      </c>
      <c r="K100" s="83" t="s">
        <v>454</v>
      </c>
      <c r="L100" s="83" t="s">
        <v>455</v>
      </c>
      <c r="M100" s="83" t="s">
        <v>456</v>
      </c>
      <c r="N100" s="83" t="s">
        <v>456</v>
      </c>
      <c r="O100" s="556">
        <v>0</v>
      </c>
      <c r="P100" s="556">
        <v>6000</v>
      </c>
      <c r="Q100" s="559">
        <v>6000</v>
      </c>
      <c r="R100" s="556" t="s">
        <v>458</v>
      </c>
      <c r="S100" s="556">
        <v>0</v>
      </c>
      <c r="T100" s="556">
        <v>0</v>
      </c>
    </row>
    <row r="101" spans="2:20" ht="22.5" x14ac:dyDescent="0.15">
      <c r="B101" s="83" t="s">
        <v>1055</v>
      </c>
      <c r="C101" s="83" t="s">
        <v>1212</v>
      </c>
      <c r="D101" s="555" t="s">
        <v>1215</v>
      </c>
      <c r="E101" s="281" t="s">
        <v>259</v>
      </c>
      <c r="F101" s="83" t="s">
        <v>450</v>
      </c>
      <c r="G101" s="83" t="s">
        <v>522</v>
      </c>
      <c r="H101" s="83" t="s">
        <v>464</v>
      </c>
      <c r="I101" s="83">
        <v>1</v>
      </c>
      <c r="J101" s="555" t="s">
        <v>1216</v>
      </c>
      <c r="K101" s="83" t="s">
        <v>454</v>
      </c>
      <c r="L101" s="83" t="s">
        <v>455</v>
      </c>
      <c r="M101" s="83" t="s">
        <v>456</v>
      </c>
      <c r="N101" s="83" t="s">
        <v>456</v>
      </c>
      <c r="O101" s="556">
        <v>0</v>
      </c>
      <c r="P101" s="556">
        <v>15</v>
      </c>
      <c r="Q101" s="557">
        <v>15</v>
      </c>
      <c r="R101" s="556" t="s">
        <v>458</v>
      </c>
      <c r="S101" s="556">
        <v>0</v>
      </c>
      <c r="T101" s="556">
        <v>0</v>
      </c>
    </row>
    <row r="102" spans="2:20" ht="22.5" x14ac:dyDescent="0.15">
      <c r="B102" s="83" t="s">
        <v>1055</v>
      </c>
      <c r="C102" s="83" t="s">
        <v>1207</v>
      </c>
      <c r="D102" s="555" t="s">
        <v>1215</v>
      </c>
      <c r="E102" s="281" t="s">
        <v>259</v>
      </c>
      <c r="F102" s="83" t="s">
        <v>450</v>
      </c>
      <c r="G102" s="83" t="s">
        <v>522</v>
      </c>
      <c r="H102" s="83" t="s">
        <v>464</v>
      </c>
      <c r="I102" s="83">
        <v>1</v>
      </c>
      <c r="J102" s="555" t="s">
        <v>1216</v>
      </c>
      <c r="K102" s="83" t="s">
        <v>454</v>
      </c>
      <c r="L102" s="83" t="s">
        <v>455</v>
      </c>
      <c r="M102" s="83" t="s">
        <v>456</v>
      </c>
      <c r="N102" s="83" t="s">
        <v>456</v>
      </c>
      <c r="O102" s="556">
        <v>0</v>
      </c>
      <c r="P102" s="556">
        <v>15</v>
      </c>
      <c r="Q102" s="557">
        <v>15</v>
      </c>
      <c r="R102" s="556" t="s">
        <v>458</v>
      </c>
      <c r="S102" s="556">
        <v>0</v>
      </c>
      <c r="T102" s="556">
        <v>0</v>
      </c>
    </row>
    <row r="103" spans="2:20" ht="22.5" x14ac:dyDescent="0.15">
      <c r="B103" s="83" t="s">
        <v>1055</v>
      </c>
      <c r="C103" s="83" t="s">
        <v>1187</v>
      </c>
      <c r="D103" s="555" t="s">
        <v>1215</v>
      </c>
      <c r="E103" s="281" t="s">
        <v>259</v>
      </c>
      <c r="F103" s="83" t="s">
        <v>450</v>
      </c>
      <c r="G103" s="83" t="s">
        <v>522</v>
      </c>
      <c r="H103" s="83" t="s">
        <v>464</v>
      </c>
      <c r="I103" s="83">
        <v>1</v>
      </c>
      <c r="J103" s="555" t="s">
        <v>1216</v>
      </c>
      <c r="K103" s="83" t="s">
        <v>454</v>
      </c>
      <c r="L103" s="83" t="s">
        <v>455</v>
      </c>
      <c r="M103" s="83" t="s">
        <v>456</v>
      </c>
      <c r="N103" s="83" t="s">
        <v>456</v>
      </c>
      <c r="O103" s="556">
        <v>0</v>
      </c>
      <c r="P103" s="556">
        <v>15</v>
      </c>
      <c r="Q103" s="557">
        <v>15</v>
      </c>
      <c r="R103" s="556" t="s">
        <v>458</v>
      </c>
      <c r="S103" s="556">
        <v>0</v>
      </c>
      <c r="T103" s="556">
        <v>0</v>
      </c>
    </row>
    <row r="104" spans="2:20" ht="22.5" x14ac:dyDescent="0.15">
      <c r="B104" s="83" t="s">
        <v>1055</v>
      </c>
      <c r="C104" s="83" t="s">
        <v>1197</v>
      </c>
      <c r="D104" s="555" t="s">
        <v>1215</v>
      </c>
      <c r="E104" s="281" t="s">
        <v>259</v>
      </c>
      <c r="F104" s="83" t="s">
        <v>450</v>
      </c>
      <c r="G104" s="83" t="s">
        <v>522</v>
      </c>
      <c r="H104" s="83" t="s">
        <v>464</v>
      </c>
      <c r="I104" s="83">
        <v>1</v>
      </c>
      <c r="J104" s="555" t="s">
        <v>1216</v>
      </c>
      <c r="K104" s="83" t="s">
        <v>454</v>
      </c>
      <c r="L104" s="83" t="s">
        <v>455</v>
      </c>
      <c r="M104" s="83" t="s">
        <v>456</v>
      </c>
      <c r="N104" s="83" t="s">
        <v>456</v>
      </c>
      <c r="O104" s="556">
        <v>0</v>
      </c>
      <c r="P104" s="556">
        <v>15</v>
      </c>
      <c r="Q104" s="557">
        <v>15</v>
      </c>
      <c r="R104" s="556" t="s">
        <v>458</v>
      </c>
      <c r="S104" s="556">
        <v>0</v>
      </c>
      <c r="T104" s="556">
        <v>0</v>
      </c>
    </row>
    <row r="105" spans="2:20" ht="22.5" x14ac:dyDescent="0.15">
      <c r="B105" s="83" t="s">
        <v>1055</v>
      </c>
      <c r="C105" s="83" t="s">
        <v>1120</v>
      </c>
      <c r="D105" s="555" t="s">
        <v>1217</v>
      </c>
      <c r="E105" s="281" t="s">
        <v>259</v>
      </c>
      <c r="F105" s="83" t="s">
        <v>450</v>
      </c>
      <c r="G105" s="83" t="s">
        <v>522</v>
      </c>
      <c r="H105" s="83" t="s">
        <v>452</v>
      </c>
      <c r="I105" s="83">
        <v>1</v>
      </c>
      <c r="J105" s="555" t="s">
        <v>1218</v>
      </c>
      <c r="K105" s="83" t="s">
        <v>454</v>
      </c>
      <c r="L105" s="83" t="s">
        <v>455</v>
      </c>
      <c r="M105" s="83" t="s">
        <v>456</v>
      </c>
      <c r="N105" s="83" t="s">
        <v>456</v>
      </c>
      <c r="O105" s="556">
        <v>0</v>
      </c>
      <c r="P105" s="556">
        <v>8000</v>
      </c>
      <c r="Q105" s="559">
        <v>8000</v>
      </c>
      <c r="R105" s="556" t="s">
        <v>458</v>
      </c>
      <c r="S105" s="556">
        <v>0</v>
      </c>
      <c r="T105" s="556">
        <v>0</v>
      </c>
    </row>
    <row r="106" spans="2:20" ht="22.5" x14ac:dyDescent="0.15">
      <c r="B106" s="83" t="s">
        <v>1055</v>
      </c>
      <c r="C106" s="83" t="s">
        <v>1122</v>
      </c>
      <c r="D106" s="555" t="s">
        <v>1217</v>
      </c>
      <c r="E106" s="281" t="s">
        <v>259</v>
      </c>
      <c r="F106" s="83" t="s">
        <v>450</v>
      </c>
      <c r="G106" s="83" t="s">
        <v>522</v>
      </c>
      <c r="H106" s="83" t="s">
        <v>452</v>
      </c>
      <c r="I106" s="83">
        <v>1</v>
      </c>
      <c r="J106" s="555" t="s">
        <v>1219</v>
      </c>
      <c r="K106" s="83" t="s">
        <v>454</v>
      </c>
      <c r="L106" s="83" t="s">
        <v>455</v>
      </c>
      <c r="M106" s="83" t="s">
        <v>456</v>
      </c>
      <c r="N106" s="83" t="s">
        <v>562</v>
      </c>
      <c r="O106" s="556">
        <v>0</v>
      </c>
      <c r="P106" s="556">
        <v>7000</v>
      </c>
      <c r="Q106" s="559">
        <v>7000</v>
      </c>
      <c r="R106" s="556" t="s">
        <v>458</v>
      </c>
      <c r="S106" s="556">
        <v>0</v>
      </c>
      <c r="T106" s="556">
        <v>0</v>
      </c>
    </row>
    <row r="107" spans="2:20" ht="22.5" x14ac:dyDescent="0.15">
      <c r="B107" s="83" t="s">
        <v>1055</v>
      </c>
      <c r="C107" s="83" t="s">
        <v>1124</v>
      </c>
      <c r="D107" s="555" t="s">
        <v>1217</v>
      </c>
      <c r="E107" s="281" t="s">
        <v>259</v>
      </c>
      <c r="F107" s="83" t="s">
        <v>450</v>
      </c>
      <c r="G107" s="83" t="s">
        <v>522</v>
      </c>
      <c r="H107" s="83" t="s">
        <v>452</v>
      </c>
      <c r="I107" s="83">
        <v>1</v>
      </c>
      <c r="J107" s="555" t="s">
        <v>1220</v>
      </c>
      <c r="K107" s="83" t="s">
        <v>454</v>
      </c>
      <c r="L107" s="83" t="s">
        <v>455</v>
      </c>
      <c r="M107" s="83" t="s">
        <v>456</v>
      </c>
      <c r="N107" s="83" t="s">
        <v>761</v>
      </c>
      <c r="O107" s="556">
        <v>0</v>
      </c>
      <c r="P107" s="556">
        <v>9000</v>
      </c>
      <c r="Q107" s="559">
        <v>9000</v>
      </c>
      <c r="R107" s="556" t="s">
        <v>458</v>
      </c>
      <c r="S107" s="556">
        <v>0</v>
      </c>
      <c r="T107" s="556">
        <v>0</v>
      </c>
    </row>
    <row r="108" spans="2:20" ht="22.5" x14ac:dyDescent="0.15">
      <c r="B108" s="83" t="s">
        <v>1055</v>
      </c>
      <c r="C108" s="83" t="s">
        <v>1221</v>
      </c>
      <c r="D108" s="555" t="s">
        <v>1217</v>
      </c>
      <c r="E108" s="281" t="s">
        <v>259</v>
      </c>
      <c r="F108" s="83" t="s">
        <v>450</v>
      </c>
      <c r="G108" s="83" t="s">
        <v>522</v>
      </c>
      <c r="H108" s="83" t="s">
        <v>452</v>
      </c>
      <c r="I108" s="83">
        <v>1</v>
      </c>
      <c r="J108" s="555" t="s">
        <v>1222</v>
      </c>
      <c r="K108" s="83" t="s">
        <v>454</v>
      </c>
      <c r="L108" s="83" t="s">
        <v>455</v>
      </c>
      <c r="M108" s="83" t="s">
        <v>456</v>
      </c>
      <c r="N108" s="83" t="s">
        <v>696</v>
      </c>
      <c r="O108" s="556">
        <v>0</v>
      </c>
      <c r="P108" s="556">
        <v>20000</v>
      </c>
      <c r="Q108" s="559">
        <v>20000</v>
      </c>
      <c r="R108" s="556" t="s">
        <v>458</v>
      </c>
      <c r="S108" s="556">
        <v>0</v>
      </c>
      <c r="T108" s="556">
        <v>0</v>
      </c>
    </row>
    <row r="109" spans="2:20" ht="22.5" x14ac:dyDescent="0.15">
      <c r="B109" s="83" t="s">
        <v>1055</v>
      </c>
      <c r="C109" s="83" t="s">
        <v>1059</v>
      </c>
      <c r="D109" s="555" t="s">
        <v>1217</v>
      </c>
      <c r="E109" s="281" t="s">
        <v>259</v>
      </c>
      <c r="F109" s="83" t="s">
        <v>450</v>
      </c>
      <c r="G109" s="83" t="s">
        <v>522</v>
      </c>
      <c r="H109" s="83" t="s">
        <v>452</v>
      </c>
      <c r="I109" s="83">
        <v>1</v>
      </c>
      <c r="J109" s="555" t="s">
        <v>1223</v>
      </c>
      <c r="K109" s="83" t="s">
        <v>454</v>
      </c>
      <c r="L109" s="83" t="s">
        <v>455</v>
      </c>
      <c r="M109" s="83" t="s">
        <v>456</v>
      </c>
      <c r="N109" s="83" t="s">
        <v>462</v>
      </c>
      <c r="O109" s="556">
        <v>0</v>
      </c>
      <c r="P109" s="556">
        <v>8000</v>
      </c>
      <c r="Q109" s="559">
        <v>8000</v>
      </c>
      <c r="R109" s="556" t="s">
        <v>458</v>
      </c>
      <c r="S109" s="556">
        <v>0</v>
      </c>
      <c r="T109" s="556">
        <v>0</v>
      </c>
    </row>
    <row r="110" spans="2:20" ht="22.5" x14ac:dyDescent="0.15">
      <c r="B110" s="83" t="s">
        <v>1055</v>
      </c>
      <c r="C110" s="83" t="s">
        <v>1224</v>
      </c>
      <c r="D110" s="555" t="s">
        <v>1217</v>
      </c>
      <c r="E110" s="281" t="s">
        <v>259</v>
      </c>
      <c r="F110" s="83" t="s">
        <v>450</v>
      </c>
      <c r="G110" s="83" t="s">
        <v>522</v>
      </c>
      <c r="H110" s="83" t="s">
        <v>452</v>
      </c>
      <c r="I110" s="83">
        <v>1</v>
      </c>
      <c r="J110" s="555" t="s">
        <v>1225</v>
      </c>
      <c r="K110" s="83" t="s">
        <v>454</v>
      </c>
      <c r="L110" s="83" t="s">
        <v>455</v>
      </c>
      <c r="M110" s="83" t="s">
        <v>456</v>
      </c>
      <c r="N110" s="83" t="s">
        <v>718</v>
      </c>
      <c r="O110" s="556">
        <v>0</v>
      </c>
      <c r="P110" s="556">
        <v>25000</v>
      </c>
      <c r="Q110" s="559">
        <v>25000</v>
      </c>
      <c r="R110" s="556" t="s">
        <v>458</v>
      </c>
      <c r="S110" s="556">
        <v>0</v>
      </c>
      <c r="T110" s="556">
        <v>0</v>
      </c>
    </row>
    <row r="111" spans="2:20" ht="22.5" x14ac:dyDescent="0.15">
      <c r="B111" s="83" t="s">
        <v>1055</v>
      </c>
      <c r="C111" s="83" t="s">
        <v>1118</v>
      </c>
      <c r="D111" s="555" t="s">
        <v>1226</v>
      </c>
      <c r="E111" s="281" t="s">
        <v>259</v>
      </c>
      <c r="F111" s="83" t="s">
        <v>450</v>
      </c>
      <c r="G111" s="83" t="s">
        <v>522</v>
      </c>
      <c r="H111" s="83" t="s">
        <v>452</v>
      </c>
      <c r="I111" s="83">
        <v>1</v>
      </c>
      <c r="J111" s="555" t="s">
        <v>1227</v>
      </c>
      <c r="K111" s="83" t="s">
        <v>454</v>
      </c>
      <c r="L111" s="83" t="s">
        <v>455</v>
      </c>
      <c r="M111" s="83" t="s">
        <v>456</v>
      </c>
      <c r="N111" s="83" t="s">
        <v>761</v>
      </c>
      <c r="O111" s="556">
        <v>0</v>
      </c>
      <c r="P111" s="556">
        <v>4000</v>
      </c>
      <c r="Q111" s="559">
        <v>4000</v>
      </c>
      <c r="R111" s="556" t="s">
        <v>458</v>
      </c>
      <c r="S111" s="556">
        <v>0</v>
      </c>
      <c r="T111" s="556">
        <v>0</v>
      </c>
    </row>
    <row r="112" spans="2:20" ht="22.5" x14ac:dyDescent="0.15">
      <c r="B112" s="83" t="s">
        <v>1055</v>
      </c>
      <c r="C112" s="83" t="s">
        <v>1120</v>
      </c>
      <c r="D112" s="555" t="s">
        <v>1226</v>
      </c>
      <c r="E112" s="281" t="s">
        <v>259</v>
      </c>
      <c r="F112" s="83" t="s">
        <v>450</v>
      </c>
      <c r="G112" s="83" t="s">
        <v>522</v>
      </c>
      <c r="H112" s="83" t="s">
        <v>452</v>
      </c>
      <c r="I112" s="83">
        <v>1</v>
      </c>
      <c r="J112" s="555" t="s">
        <v>1228</v>
      </c>
      <c r="K112" s="83" t="s">
        <v>454</v>
      </c>
      <c r="L112" s="83" t="s">
        <v>455</v>
      </c>
      <c r="M112" s="83" t="s">
        <v>456</v>
      </c>
      <c r="N112" s="83" t="s">
        <v>462</v>
      </c>
      <c r="O112" s="556">
        <v>0</v>
      </c>
      <c r="P112" s="556">
        <v>2000</v>
      </c>
      <c r="Q112" s="559">
        <v>2000</v>
      </c>
      <c r="R112" s="556" t="s">
        <v>458</v>
      </c>
      <c r="S112" s="556">
        <v>0</v>
      </c>
      <c r="T112" s="556">
        <v>0</v>
      </c>
    </row>
    <row r="113" spans="2:20" ht="22.5" x14ac:dyDescent="0.15">
      <c r="B113" s="83" t="s">
        <v>1055</v>
      </c>
      <c r="C113" s="83" t="s">
        <v>1122</v>
      </c>
      <c r="D113" s="555" t="s">
        <v>1226</v>
      </c>
      <c r="E113" s="281" t="s">
        <v>259</v>
      </c>
      <c r="F113" s="83" t="s">
        <v>450</v>
      </c>
      <c r="G113" s="83" t="s">
        <v>522</v>
      </c>
      <c r="H113" s="83" t="s">
        <v>452</v>
      </c>
      <c r="I113" s="83">
        <v>1</v>
      </c>
      <c r="J113" s="555" t="s">
        <v>1229</v>
      </c>
      <c r="K113" s="83" t="s">
        <v>454</v>
      </c>
      <c r="L113" s="83" t="s">
        <v>455</v>
      </c>
      <c r="M113" s="83" t="s">
        <v>508</v>
      </c>
      <c r="N113" s="83" t="s">
        <v>457</v>
      </c>
      <c r="O113" s="556">
        <v>0</v>
      </c>
      <c r="P113" s="556">
        <v>2000</v>
      </c>
      <c r="Q113" s="559">
        <v>2000</v>
      </c>
      <c r="R113" s="556" t="s">
        <v>458</v>
      </c>
      <c r="S113" s="556">
        <v>0</v>
      </c>
      <c r="T113" s="556">
        <v>0</v>
      </c>
    </row>
    <row r="114" spans="2:20" ht="22.5" x14ac:dyDescent="0.15">
      <c r="B114" s="83" t="s">
        <v>1055</v>
      </c>
      <c r="C114" s="83" t="s">
        <v>1124</v>
      </c>
      <c r="D114" s="555" t="s">
        <v>1226</v>
      </c>
      <c r="E114" s="281" t="s">
        <v>259</v>
      </c>
      <c r="F114" s="83" t="s">
        <v>450</v>
      </c>
      <c r="G114" s="83" t="s">
        <v>522</v>
      </c>
      <c r="H114" s="83" t="s">
        <v>452</v>
      </c>
      <c r="I114" s="83">
        <v>1</v>
      </c>
      <c r="J114" s="555" t="s">
        <v>1230</v>
      </c>
      <c r="K114" s="83" t="s">
        <v>454</v>
      </c>
      <c r="L114" s="83" t="s">
        <v>455</v>
      </c>
      <c r="M114" s="83" t="s">
        <v>456</v>
      </c>
      <c r="N114" s="83" t="s">
        <v>560</v>
      </c>
      <c r="O114" s="556">
        <v>0</v>
      </c>
      <c r="P114" s="556">
        <v>1000</v>
      </c>
      <c r="Q114" s="559">
        <v>1000</v>
      </c>
      <c r="R114" s="556" t="s">
        <v>458</v>
      </c>
      <c r="S114" s="556">
        <v>0</v>
      </c>
      <c r="T114" s="556">
        <v>0</v>
      </c>
    </row>
    <row r="115" spans="2:20" ht="22.5" x14ac:dyDescent="0.15">
      <c r="B115" s="83" t="s">
        <v>1055</v>
      </c>
      <c r="C115" s="83" t="s">
        <v>1221</v>
      </c>
      <c r="D115" s="555" t="s">
        <v>1226</v>
      </c>
      <c r="E115" s="281" t="s">
        <v>259</v>
      </c>
      <c r="F115" s="83" t="s">
        <v>450</v>
      </c>
      <c r="G115" s="83" t="s">
        <v>522</v>
      </c>
      <c r="H115" s="83" t="s">
        <v>452</v>
      </c>
      <c r="I115" s="83">
        <v>1</v>
      </c>
      <c r="J115" s="555" t="s">
        <v>1231</v>
      </c>
      <c r="K115" s="83" t="s">
        <v>454</v>
      </c>
      <c r="L115" s="83" t="s">
        <v>455</v>
      </c>
      <c r="M115" s="83" t="s">
        <v>456</v>
      </c>
      <c r="N115" s="83" t="s">
        <v>761</v>
      </c>
      <c r="O115" s="556">
        <v>0</v>
      </c>
      <c r="P115" s="556">
        <v>2500</v>
      </c>
      <c r="Q115" s="559">
        <v>2500</v>
      </c>
      <c r="R115" s="556" t="s">
        <v>458</v>
      </c>
      <c r="S115" s="556">
        <v>0</v>
      </c>
      <c r="T115" s="556">
        <v>0</v>
      </c>
    </row>
    <row r="116" spans="2:20" ht="22.5" x14ac:dyDescent="0.15">
      <c r="B116" s="83" t="s">
        <v>1055</v>
      </c>
      <c r="C116" s="83" t="s">
        <v>1112</v>
      </c>
      <c r="D116" s="555" t="s">
        <v>1226</v>
      </c>
      <c r="E116" s="281" t="s">
        <v>259</v>
      </c>
      <c r="F116" s="83" t="s">
        <v>450</v>
      </c>
      <c r="G116" s="83" t="s">
        <v>522</v>
      </c>
      <c r="H116" s="83" t="s">
        <v>452</v>
      </c>
      <c r="I116" s="83">
        <v>1</v>
      </c>
      <c r="J116" s="555" t="s">
        <v>1232</v>
      </c>
      <c r="K116" s="83" t="s">
        <v>454</v>
      </c>
      <c r="L116" s="83" t="s">
        <v>455</v>
      </c>
      <c r="M116" s="83" t="s">
        <v>456</v>
      </c>
      <c r="N116" s="83" t="s">
        <v>718</v>
      </c>
      <c r="O116" s="556">
        <v>0</v>
      </c>
      <c r="P116" s="556">
        <v>4500</v>
      </c>
      <c r="Q116" s="559">
        <v>4500</v>
      </c>
      <c r="R116" s="556" t="s">
        <v>458</v>
      </c>
      <c r="S116" s="556">
        <v>0</v>
      </c>
      <c r="T116" s="556">
        <v>0</v>
      </c>
    </row>
    <row r="117" spans="2:20" ht="22.5" x14ac:dyDescent="0.15">
      <c r="B117" s="83" t="s">
        <v>1055</v>
      </c>
      <c r="C117" s="83" t="s">
        <v>1059</v>
      </c>
      <c r="D117" s="555" t="s">
        <v>1226</v>
      </c>
      <c r="E117" s="281" t="s">
        <v>259</v>
      </c>
      <c r="F117" s="83" t="s">
        <v>450</v>
      </c>
      <c r="G117" s="83" t="s">
        <v>522</v>
      </c>
      <c r="H117" s="83" t="s">
        <v>452</v>
      </c>
      <c r="I117" s="83">
        <v>1</v>
      </c>
      <c r="J117" s="555" t="s">
        <v>1233</v>
      </c>
      <c r="K117" s="83" t="s">
        <v>454</v>
      </c>
      <c r="L117" s="83" t="s">
        <v>455</v>
      </c>
      <c r="M117" s="83" t="s">
        <v>558</v>
      </c>
      <c r="N117" s="83" t="s">
        <v>728</v>
      </c>
      <c r="O117" s="556">
        <v>0</v>
      </c>
      <c r="P117" s="556">
        <v>2000</v>
      </c>
      <c r="Q117" s="559">
        <v>2000</v>
      </c>
      <c r="R117" s="556" t="s">
        <v>458</v>
      </c>
      <c r="S117" s="556">
        <v>0</v>
      </c>
      <c r="T117" s="556">
        <v>0</v>
      </c>
    </row>
    <row r="118" spans="2:20" ht="22.5" x14ac:dyDescent="0.15">
      <c r="B118" s="83" t="s">
        <v>1055</v>
      </c>
      <c r="C118" s="83" t="s">
        <v>1234</v>
      </c>
      <c r="D118" s="555" t="s">
        <v>1226</v>
      </c>
      <c r="E118" s="281" t="s">
        <v>259</v>
      </c>
      <c r="F118" s="83" t="s">
        <v>450</v>
      </c>
      <c r="G118" s="83" t="s">
        <v>522</v>
      </c>
      <c r="H118" s="83" t="s">
        <v>452</v>
      </c>
      <c r="I118" s="83">
        <v>1</v>
      </c>
      <c r="J118" s="555" t="s">
        <v>1235</v>
      </c>
      <c r="K118" s="83" t="s">
        <v>454</v>
      </c>
      <c r="L118" s="83" t="s">
        <v>455</v>
      </c>
      <c r="M118" s="83" t="s">
        <v>558</v>
      </c>
      <c r="N118" s="83" t="s">
        <v>808</v>
      </c>
      <c r="O118" s="556">
        <v>0</v>
      </c>
      <c r="P118" s="556">
        <v>2000</v>
      </c>
      <c r="Q118" s="559">
        <v>2000</v>
      </c>
      <c r="R118" s="556" t="s">
        <v>458</v>
      </c>
      <c r="S118" s="556">
        <v>0</v>
      </c>
      <c r="T118" s="556">
        <v>0</v>
      </c>
    </row>
    <row r="119" spans="2:20" ht="22.5" x14ac:dyDescent="0.15">
      <c r="B119" s="83" t="s">
        <v>1055</v>
      </c>
      <c r="C119" s="83" t="s">
        <v>1224</v>
      </c>
      <c r="D119" s="555" t="s">
        <v>1226</v>
      </c>
      <c r="E119" s="281" t="s">
        <v>259</v>
      </c>
      <c r="F119" s="83" t="s">
        <v>450</v>
      </c>
      <c r="G119" s="83" t="s">
        <v>522</v>
      </c>
      <c r="H119" s="83" t="s">
        <v>452</v>
      </c>
      <c r="I119" s="83">
        <v>1</v>
      </c>
      <c r="J119" s="555" t="s">
        <v>1236</v>
      </c>
      <c r="K119" s="83" t="s">
        <v>454</v>
      </c>
      <c r="L119" s="83" t="s">
        <v>455</v>
      </c>
      <c r="M119" s="83" t="s">
        <v>456</v>
      </c>
      <c r="N119" s="83" t="s">
        <v>662</v>
      </c>
      <c r="O119" s="556">
        <v>0</v>
      </c>
      <c r="P119" s="556">
        <v>1500</v>
      </c>
      <c r="Q119" s="559">
        <v>1500</v>
      </c>
      <c r="R119" s="556" t="s">
        <v>458</v>
      </c>
      <c r="S119" s="556">
        <v>0</v>
      </c>
      <c r="T119" s="556">
        <v>0</v>
      </c>
    </row>
    <row r="120" spans="2:20" ht="22.5" x14ac:dyDescent="0.15">
      <c r="B120" s="83" t="s">
        <v>1055</v>
      </c>
      <c r="C120" s="83" t="s">
        <v>1187</v>
      </c>
      <c r="D120" s="555" t="s">
        <v>1237</v>
      </c>
      <c r="E120" s="281" t="s">
        <v>259</v>
      </c>
      <c r="F120" s="83" t="s">
        <v>450</v>
      </c>
      <c r="G120" s="83" t="s">
        <v>522</v>
      </c>
      <c r="H120" s="83" t="s">
        <v>480</v>
      </c>
      <c r="I120" s="83">
        <v>1</v>
      </c>
      <c r="J120" s="555" t="s">
        <v>1238</v>
      </c>
      <c r="K120" s="83" t="s">
        <v>454</v>
      </c>
      <c r="L120" s="83" t="s">
        <v>455</v>
      </c>
      <c r="M120" s="83" t="s">
        <v>456</v>
      </c>
      <c r="N120" s="83" t="s">
        <v>462</v>
      </c>
      <c r="O120" s="556">
        <v>0</v>
      </c>
      <c r="P120" s="556">
        <v>300</v>
      </c>
      <c r="Q120" s="557">
        <v>300</v>
      </c>
      <c r="R120" s="556" t="s">
        <v>458</v>
      </c>
      <c r="S120" s="556">
        <v>0</v>
      </c>
      <c r="T120" s="556">
        <v>0</v>
      </c>
    </row>
    <row r="121" spans="2:20" ht="22.5" x14ac:dyDescent="0.15">
      <c r="B121" s="83" t="s">
        <v>1055</v>
      </c>
      <c r="C121" s="83" t="s">
        <v>1187</v>
      </c>
      <c r="D121" s="555" t="s">
        <v>1237</v>
      </c>
      <c r="E121" s="281" t="s">
        <v>259</v>
      </c>
      <c r="F121" s="83" t="s">
        <v>450</v>
      </c>
      <c r="G121" s="83" t="s">
        <v>522</v>
      </c>
      <c r="H121" s="83" t="s">
        <v>480</v>
      </c>
      <c r="I121" s="83">
        <v>1</v>
      </c>
      <c r="J121" s="555" t="s">
        <v>1239</v>
      </c>
      <c r="K121" s="83" t="s">
        <v>454</v>
      </c>
      <c r="L121" s="83" t="s">
        <v>455</v>
      </c>
      <c r="M121" s="83" t="s">
        <v>525</v>
      </c>
      <c r="N121" s="83" t="s">
        <v>762</v>
      </c>
      <c r="O121" s="556">
        <v>0</v>
      </c>
      <c r="P121" s="556">
        <v>410</v>
      </c>
      <c r="Q121" s="557">
        <v>410</v>
      </c>
      <c r="R121" s="556" t="s">
        <v>458</v>
      </c>
      <c r="S121" s="556">
        <v>0</v>
      </c>
      <c r="T121" s="556">
        <v>0</v>
      </c>
    </row>
    <row r="122" spans="2:20" ht="22.5" x14ac:dyDescent="0.15">
      <c r="B122" s="83" t="s">
        <v>1055</v>
      </c>
      <c r="C122" s="83" t="s">
        <v>1197</v>
      </c>
      <c r="D122" s="555" t="s">
        <v>1237</v>
      </c>
      <c r="E122" s="281" t="s">
        <v>259</v>
      </c>
      <c r="F122" s="83" t="s">
        <v>450</v>
      </c>
      <c r="G122" s="83" t="s">
        <v>522</v>
      </c>
      <c r="H122" s="83" t="s">
        <v>480</v>
      </c>
      <c r="I122" s="83">
        <v>1</v>
      </c>
      <c r="J122" s="555" t="s">
        <v>1240</v>
      </c>
      <c r="K122" s="83" t="s">
        <v>454</v>
      </c>
      <c r="L122" s="83" t="s">
        <v>481</v>
      </c>
      <c r="M122" s="83" t="s">
        <v>481</v>
      </c>
      <c r="N122" s="83" t="s">
        <v>554</v>
      </c>
      <c r="O122" s="556">
        <v>0</v>
      </c>
      <c r="P122" s="556">
        <v>370</v>
      </c>
      <c r="Q122" s="557">
        <v>370</v>
      </c>
      <c r="R122" s="556" t="s">
        <v>458</v>
      </c>
      <c r="S122" s="556">
        <v>0</v>
      </c>
      <c r="T122" s="556">
        <v>0</v>
      </c>
    </row>
    <row r="123" spans="2:20" ht="22.5" x14ac:dyDescent="0.15">
      <c r="B123" s="83" t="s">
        <v>1055</v>
      </c>
      <c r="C123" s="83" t="s">
        <v>1197</v>
      </c>
      <c r="D123" s="555" t="s">
        <v>1237</v>
      </c>
      <c r="E123" s="281" t="s">
        <v>259</v>
      </c>
      <c r="F123" s="83" t="s">
        <v>450</v>
      </c>
      <c r="G123" s="83" t="s">
        <v>522</v>
      </c>
      <c r="H123" s="83" t="s">
        <v>480</v>
      </c>
      <c r="I123" s="83">
        <v>1</v>
      </c>
      <c r="J123" s="555" t="s">
        <v>1241</v>
      </c>
      <c r="K123" s="83" t="s">
        <v>454</v>
      </c>
      <c r="L123" s="83" t="s">
        <v>455</v>
      </c>
      <c r="M123" s="83" t="s">
        <v>456</v>
      </c>
      <c r="N123" s="83" t="s">
        <v>736</v>
      </c>
      <c r="O123" s="556">
        <v>0</v>
      </c>
      <c r="P123" s="556">
        <v>700</v>
      </c>
      <c r="Q123" s="557">
        <v>700</v>
      </c>
      <c r="R123" s="556" t="s">
        <v>458</v>
      </c>
      <c r="S123" s="556">
        <v>0</v>
      </c>
      <c r="T123" s="556">
        <v>0</v>
      </c>
    </row>
    <row r="124" spans="2:20" ht="22.5" x14ac:dyDescent="0.15">
      <c r="B124" s="83" t="s">
        <v>1055</v>
      </c>
      <c r="C124" s="83" t="s">
        <v>1190</v>
      </c>
      <c r="D124" s="555" t="s">
        <v>1237</v>
      </c>
      <c r="E124" s="281" t="s">
        <v>259</v>
      </c>
      <c r="F124" s="83" t="s">
        <v>450</v>
      </c>
      <c r="G124" s="83" t="s">
        <v>522</v>
      </c>
      <c r="H124" s="83" t="s">
        <v>480</v>
      </c>
      <c r="I124" s="83">
        <v>1</v>
      </c>
      <c r="J124" s="555" t="s">
        <v>1242</v>
      </c>
      <c r="K124" s="83" t="s">
        <v>454</v>
      </c>
      <c r="L124" s="83" t="s">
        <v>455</v>
      </c>
      <c r="M124" s="83" t="s">
        <v>508</v>
      </c>
      <c r="N124" s="83" t="s">
        <v>457</v>
      </c>
      <c r="O124" s="556">
        <v>0</v>
      </c>
      <c r="P124" s="556">
        <v>170</v>
      </c>
      <c r="Q124" s="557">
        <v>170</v>
      </c>
      <c r="R124" s="556" t="s">
        <v>458</v>
      </c>
      <c r="S124" s="556">
        <v>0</v>
      </c>
      <c r="T124" s="556">
        <v>0</v>
      </c>
    </row>
    <row r="125" spans="2:20" ht="22.5" x14ac:dyDescent="0.15">
      <c r="B125" s="83" t="s">
        <v>1055</v>
      </c>
      <c r="C125" s="83" t="s">
        <v>1190</v>
      </c>
      <c r="D125" s="555" t="s">
        <v>1237</v>
      </c>
      <c r="E125" s="281" t="s">
        <v>259</v>
      </c>
      <c r="F125" s="83" t="s">
        <v>450</v>
      </c>
      <c r="G125" s="83" t="s">
        <v>522</v>
      </c>
      <c r="H125" s="83" t="s">
        <v>480</v>
      </c>
      <c r="I125" s="83">
        <v>1</v>
      </c>
      <c r="J125" s="555" t="s">
        <v>1243</v>
      </c>
      <c r="K125" s="83" t="s">
        <v>454</v>
      </c>
      <c r="L125" s="83" t="s">
        <v>455</v>
      </c>
      <c r="M125" s="83" t="s">
        <v>508</v>
      </c>
      <c r="N125" s="83" t="s">
        <v>457</v>
      </c>
      <c r="O125" s="556">
        <v>0</v>
      </c>
      <c r="P125" s="556">
        <v>200</v>
      </c>
      <c r="Q125" s="557">
        <v>200</v>
      </c>
      <c r="R125" s="556" t="s">
        <v>458</v>
      </c>
      <c r="S125" s="556">
        <v>0</v>
      </c>
      <c r="T125" s="556">
        <v>0</v>
      </c>
    </row>
    <row r="126" spans="2:20" ht="22.5" x14ac:dyDescent="0.15">
      <c r="B126" s="83" t="s">
        <v>1055</v>
      </c>
      <c r="C126" s="83" t="s">
        <v>1056</v>
      </c>
      <c r="D126" s="555" t="s">
        <v>1237</v>
      </c>
      <c r="E126" s="281" t="s">
        <v>259</v>
      </c>
      <c r="F126" s="83" t="s">
        <v>450</v>
      </c>
      <c r="G126" s="83" t="s">
        <v>522</v>
      </c>
      <c r="H126" s="83" t="s">
        <v>480</v>
      </c>
      <c r="I126" s="83">
        <v>1</v>
      </c>
      <c r="J126" s="555" t="s">
        <v>1244</v>
      </c>
      <c r="K126" s="83" t="s">
        <v>454</v>
      </c>
      <c r="L126" s="83" t="s">
        <v>455</v>
      </c>
      <c r="M126" s="83" t="s">
        <v>558</v>
      </c>
      <c r="N126" s="83" t="s">
        <v>515</v>
      </c>
      <c r="O126" s="556">
        <v>0</v>
      </c>
      <c r="P126" s="556">
        <v>350</v>
      </c>
      <c r="Q126" s="557">
        <v>350</v>
      </c>
      <c r="R126" s="556" t="s">
        <v>458</v>
      </c>
      <c r="S126" s="556">
        <v>0</v>
      </c>
      <c r="T126" s="556">
        <v>0</v>
      </c>
    </row>
    <row r="127" spans="2:20" ht="22.5" x14ac:dyDescent="0.15">
      <c r="B127" s="83" t="s">
        <v>1055</v>
      </c>
      <c r="C127" s="83" t="s">
        <v>1202</v>
      </c>
      <c r="D127" s="555" t="s">
        <v>1237</v>
      </c>
      <c r="E127" s="281" t="s">
        <v>259</v>
      </c>
      <c r="F127" s="83" t="s">
        <v>450</v>
      </c>
      <c r="G127" s="83" t="s">
        <v>522</v>
      </c>
      <c r="H127" s="83" t="s">
        <v>480</v>
      </c>
      <c r="I127" s="83">
        <v>1</v>
      </c>
      <c r="J127" s="555" t="s">
        <v>1245</v>
      </c>
      <c r="K127" s="83" t="s">
        <v>454</v>
      </c>
      <c r="L127" s="83" t="s">
        <v>455</v>
      </c>
      <c r="M127" s="83" t="s">
        <v>582</v>
      </c>
      <c r="N127" s="83" t="s">
        <v>742</v>
      </c>
      <c r="O127" s="556">
        <v>0</v>
      </c>
      <c r="P127" s="556">
        <v>350</v>
      </c>
      <c r="Q127" s="557">
        <v>350</v>
      </c>
      <c r="R127" s="556" t="s">
        <v>458</v>
      </c>
      <c r="S127" s="556">
        <v>0</v>
      </c>
      <c r="T127" s="556">
        <v>0</v>
      </c>
    </row>
    <row r="128" spans="2:20" ht="22.5" x14ac:dyDescent="0.15">
      <c r="B128" s="83" t="s">
        <v>1055</v>
      </c>
      <c r="C128" s="83" t="s">
        <v>1202</v>
      </c>
      <c r="D128" s="555" t="s">
        <v>1237</v>
      </c>
      <c r="E128" s="281" t="s">
        <v>259</v>
      </c>
      <c r="F128" s="83" t="s">
        <v>450</v>
      </c>
      <c r="G128" s="83" t="s">
        <v>522</v>
      </c>
      <c r="H128" s="83" t="s">
        <v>480</v>
      </c>
      <c r="I128" s="83">
        <v>1</v>
      </c>
      <c r="J128" s="555" t="s">
        <v>1246</v>
      </c>
      <c r="K128" s="83" t="s">
        <v>454</v>
      </c>
      <c r="L128" s="83" t="s">
        <v>455</v>
      </c>
      <c r="M128" s="83" t="s">
        <v>456</v>
      </c>
      <c r="N128" s="83" t="s">
        <v>779</v>
      </c>
      <c r="O128" s="556">
        <v>0</v>
      </c>
      <c r="P128" s="556">
        <v>330</v>
      </c>
      <c r="Q128" s="557">
        <v>330</v>
      </c>
      <c r="R128" s="556" t="s">
        <v>458</v>
      </c>
      <c r="S128" s="556">
        <v>0</v>
      </c>
      <c r="T128" s="556">
        <v>0</v>
      </c>
    </row>
    <row r="129" spans="2:20" ht="22.5" x14ac:dyDescent="0.15">
      <c r="B129" s="83" t="s">
        <v>1055</v>
      </c>
      <c r="C129" s="83" t="s">
        <v>1120</v>
      </c>
      <c r="D129" s="555" t="s">
        <v>1237</v>
      </c>
      <c r="E129" s="281" t="s">
        <v>259</v>
      </c>
      <c r="F129" s="83" t="s">
        <v>450</v>
      </c>
      <c r="G129" s="83" t="s">
        <v>522</v>
      </c>
      <c r="H129" s="83" t="s">
        <v>480</v>
      </c>
      <c r="I129" s="83">
        <v>1</v>
      </c>
      <c r="J129" s="555" t="s">
        <v>1247</v>
      </c>
      <c r="K129" s="83" t="s">
        <v>454</v>
      </c>
      <c r="L129" s="83" t="s">
        <v>455</v>
      </c>
      <c r="M129" s="83" t="s">
        <v>456</v>
      </c>
      <c r="N129" s="83" t="s">
        <v>651</v>
      </c>
      <c r="O129" s="556">
        <v>0</v>
      </c>
      <c r="P129" s="556">
        <v>250</v>
      </c>
      <c r="Q129" s="557">
        <v>250</v>
      </c>
      <c r="R129" s="556" t="s">
        <v>458</v>
      </c>
      <c r="S129" s="556">
        <v>0</v>
      </c>
      <c r="T129" s="556">
        <v>0</v>
      </c>
    </row>
    <row r="130" spans="2:20" ht="22.5" x14ac:dyDescent="0.15">
      <c r="B130" s="83" t="s">
        <v>1055</v>
      </c>
      <c r="C130" s="83" t="s">
        <v>1120</v>
      </c>
      <c r="D130" s="555" t="s">
        <v>1237</v>
      </c>
      <c r="E130" s="281" t="s">
        <v>259</v>
      </c>
      <c r="F130" s="83" t="s">
        <v>450</v>
      </c>
      <c r="G130" s="83" t="s">
        <v>522</v>
      </c>
      <c r="H130" s="83" t="s">
        <v>480</v>
      </c>
      <c r="I130" s="83">
        <v>1</v>
      </c>
      <c r="J130" s="555" t="s">
        <v>1248</v>
      </c>
      <c r="K130" s="83" t="s">
        <v>454</v>
      </c>
      <c r="L130" s="83" t="s">
        <v>481</v>
      </c>
      <c r="M130" s="83" t="s">
        <v>579</v>
      </c>
      <c r="N130" s="83" t="s">
        <v>813</v>
      </c>
      <c r="O130" s="556">
        <v>0</v>
      </c>
      <c r="P130" s="556">
        <v>1000</v>
      </c>
      <c r="Q130" s="559">
        <v>1000</v>
      </c>
      <c r="R130" s="556" t="s">
        <v>458</v>
      </c>
      <c r="S130" s="556">
        <v>0</v>
      </c>
      <c r="T130" s="556">
        <v>0</v>
      </c>
    </row>
    <row r="131" spans="2:20" ht="22.5" x14ac:dyDescent="0.15">
      <c r="B131" s="83" t="s">
        <v>1055</v>
      </c>
      <c r="C131" s="83" t="s">
        <v>1122</v>
      </c>
      <c r="D131" s="555" t="s">
        <v>1237</v>
      </c>
      <c r="E131" s="281" t="s">
        <v>259</v>
      </c>
      <c r="F131" s="83" t="s">
        <v>450</v>
      </c>
      <c r="G131" s="83" t="s">
        <v>522</v>
      </c>
      <c r="H131" s="83" t="s">
        <v>480</v>
      </c>
      <c r="I131" s="83">
        <v>1</v>
      </c>
      <c r="J131" s="555" t="s">
        <v>1249</v>
      </c>
      <c r="K131" s="83" t="s">
        <v>454</v>
      </c>
      <c r="L131" s="83" t="s">
        <v>455</v>
      </c>
      <c r="M131" s="83" t="s">
        <v>456</v>
      </c>
      <c r="N131" s="83" t="s">
        <v>821</v>
      </c>
      <c r="O131" s="556">
        <v>0</v>
      </c>
      <c r="P131" s="556">
        <v>300</v>
      </c>
      <c r="Q131" s="557">
        <v>300</v>
      </c>
      <c r="R131" s="556" t="s">
        <v>458</v>
      </c>
      <c r="S131" s="556">
        <v>0</v>
      </c>
      <c r="T131" s="556">
        <v>0</v>
      </c>
    </row>
    <row r="132" spans="2:20" ht="22.5" x14ac:dyDescent="0.15">
      <c r="B132" s="83" t="s">
        <v>1055</v>
      </c>
      <c r="C132" s="83" t="s">
        <v>1122</v>
      </c>
      <c r="D132" s="555" t="s">
        <v>1237</v>
      </c>
      <c r="E132" s="281" t="s">
        <v>259</v>
      </c>
      <c r="F132" s="83" t="s">
        <v>450</v>
      </c>
      <c r="G132" s="83" t="s">
        <v>522</v>
      </c>
      <c r="H132" s="83" t="s">
        <v>480</v>
      </c>
      <c r="I132" s="83">
        <v>1</v>
      </c>
      <c r="J132" s="555" t="s">
        <v>1250</v>
      </c>
      <c r="K132" s="83" t="s">
        <v>454</v>
      </c>
      <c r="L132" s="83" t="s">
        <v>455</v>
      </c>
      <c r="M132" s="83" t="s">
        <v>456</v>
      </c>
      <c r="N132" s="83" t="s">
        <v>680</v>
      </c>
      <c r="O132" s="556">
        <v>0</v>
      </c>
      <c r="P132" s="556">
        <v>250</v>
      </c>
      <c r="Q132" s="557">
        <v>250</v>
      </c>
      <c r="R132" s="556" t="s">
        <v>458</v>
      </c>
      <c r="S132" s="556">
        <v>0</v>
      </c>
      <c r="T132" s="556">
        <v>0</v>
      </c>
    </row>
    <row r="133" spans="2:20" ht="22.5" x14ac:dyDescent="0.15">
      <c r="B133" s="83" t="s">
        <v>1055</v>
      </c>
      <c r="C133" s="83" t="s">
        <v>1124</v>
      </c>
      <c r="D133" s="555" t="s">
        <v>1237</v>
      </c>
      <c r="E133" s="281" t="s">
        <v>259</v>
      </c>
      <c r="F133" s="83" t="s">
        <v>450</v>
      </c>
      <c r="G133" s="83" t="s">
        <v>522</v>
      </c>
      <c r="H133" s="83" t="s">
        <v>480</v>
      </c>
      <c r="I133" s="83">
        <v>1</v>
      </c>
      <c r="J133" s="555" t="s">
        <v>1251</v>
      </c>
      <c r="K133" s="83" t="s">
        <v>454</v>
      </c>
      <c r="L133" s="83" t="s">
        <v>455</v>
      </c>
      <c r="M133" s="83" t="s">
        <v>456</v>
      </c>
      <c r="N133" s="83" t="s">
        <v>793</v>
      </c>
      <c r="O133" s="556">
        <v>0</v>
      </c>
      <c r="P133" s="556">
        <v>350</v>
      </c>
      <c r="Q133" s="557">
        <v>350</v>
      </c>
      <c r="R133" s="556" t="s">
        <v>458</v>
      </c>
      <c r="S133" s="556">
        <v>0</v>
      </c>
      <c r="T133" s="556">
        <v>0</v>
      </c>
    </row>
    <row r="134" spans="2:20" ht="22.5" x14ac:dyDescent="0.15">
      <c r="B134" s="83" t="s">
        <v>1055</v>
      </c>
      <c r="C134" s="83" t="s">
        <v>1124</v>
      </c>
      <c r="D134" s="555" t="s">
        <v>1237</v>
      </c>
      <c r="E134" s="281" t="s">
        <v>259</v>
      </c>
      <c r="F134" s="83" t="s">
        <v>450</v>
      </c>
      <c r="G134" s="83" t="s">
        <v>522</v>
      </c>
      <c r="H134" s="83" t="s">
        <v>480</v>
      </c>
      <c r="I134" s="83">
        <v>1</v>
      </c>
      <c r="J134" s="555" t="s">
        <v>1252</v>
      </c>
      <c r="K134" s="83" t="s">
        <v>454</v>
      </c>
      <c r="L134" s="83" t="s">
        <v>455</v>
      </c>
      <c r="M134" s="83" t="s">
        <v>508</v>
      </c>
      <c r="N134" s="83" t="s">
        <v>843</v>
      </c>
      <c r="O134" s="556">
        <v>0</v>
      </c>
      <c r="P134" s="556">
        <v>600</v>
      </c>
      <c r="Q134" s="557">
        <v>600</v>
      </c>
      <c r="R134" s="556" t="s">
        <v>458</v>
      </c>
      <c r="S134" s="556">
        <v>0</v>
      </c>
      <c r="T134" s="556">
        <v>0</v>
      </c>
    </row>
    <row r="135" spans="2:20" ht="22.5" x14ac:dyDescent="0.15">
      <c r="B135" s="83" t="s">
        <v>1055</v>
      </c>
      <c r="C135" s="83" t="s">
        <v>1234</v>
      </c>
      <c r="D135" s="555" t="s">
        <v>1253</v>
      </c>
      <c r="E135" s="281" t="s">
        <v>259</v>
      </c>
      <c r="F135" s="83" t="s">
        <v>450</v>
      </c>
      <c r="G135" s="83" t="s">
        <v>522</v>
      </c>
      <c r="H135" s="83" t="s">
        <v>452</v>
      </c>
      <c r="I135" s="83">
        <v>1</v>
      </c>
      <c r="J135" s="555" t="s">
        <v>1254</v>
      </c>
      <c r="K135" s="83" t="s">
        <v>454</v>
      </c>
      <c r="L135" s="83" t="s">
        <v>455</v>
      </c>
      <c r="M135" s="83" t="s">
        <v>456</v>
      </c>
      <c r="N135" s="83" t="s">
        <v>560</v>
      </c>
      <c r="O135" s="556">
        <v>0</v>
      </c>
      <c r="P135" s="556">
        <v>192</v>
      </c>
      <c r="Q135" s="557">
        <v>192</v>
      </c>
      <c r="R135" s="556" t="s">
        <v>458</v>
      </c>
      <c r="S135" s="556">
        <v>0</v>
      </c>
      <c r="T135" s="556">
        <v>0</v>
      </c>
    </row>
    <row r="136" spans="2:20" ht="22.5" x14ac:dyDescent="0.15">
      <c r="B136" s="83" t="s">
        <v>1055</v>
      </c>
      <c r="C136" s="83" t="s">
        <v>1224</v>
      </c>
      <c r="D136" s="555" t="s">
        <v>1253</v>
      </c>
      <c r="E136" s="281" t="s">
        <v>259</v>
      </c>
      <c r="F136" s="83" t="s">
        <v>450</v>
      </c>
      <c r="G136" s="83" t="s">
        <v>522</v>
      </c>
      <c r="H136" s="83" t="s">
        <v>452</v>
      </c>
      <c r="I136" s="83">
        <v>1</v>
      </c>
      <c r="J136" s="555" t="s">
        <v>1255</v>
      </c>
      <c r="K136" s="83" t="s">
        <v>454</v>
      </c>
      <c r="L136" s="83" t="s">
        <v>455</v>
      </c>
      <c r="M136" s="83" t="s">
        <v>456</v>
      </c>
      <c r="N136" s="83" t="s">
        <v>818</v>
      </c>
      <c r="O136" s="556">
        <v>0</v>
      </c>
      <c r="P136" s="556">
        <v>290</v>
      </c>
      <c r="Q136" s="557">
        <v>290</v>
      </c>
      <c r="R136" s="556" t="s">
        <v>458</v>
      </c>
      <c r="S136" s="556">
        <v>0</v>
      </c>
      <c r="T136" s="556">
        <v>0</v>
      </c>
    </row>
    <row r="137" spans="2:20" ht="22.5" x14ac:dyDescent="0.15">
      <c r="B137" s="83" t="s">
        <v>1055</v>
      </c>
      <c r="C137" s="83" t="s">
        <v>1256</v>
      </c>
      <c r="D137" s="555" t="s">
        <v>1253</v>
      </c>
      <c r="E137" s="281" t="s">
        <v>259</v>
      </c>
      <c r="F137" s="83" t="s">
        <v>450</v>
      </c>
      <c r="G137" s="83" t="s">
        <v>522</v>
      </c>
      <c r="H137" s="83" t="s">
        <v>452</v>
      </c>
      <c r="I137" s="83">
        <v>1</v>
      </c>
      <c r="J137" s="555" t="s">
        <v>1257</v>
      </c>
      <c r="K137" s="83" t="s">
        <v>454</v>
      </c>
      <c r="L137" s="83" t="s">
        <v>455</v>
      </c>
      <c r="M137" s="83" t="s">
        <v>456</v>
      </c>
      <c r="N137" s="83" t="s">
        <v>456</v>
      </c>
      <c r="O137" s="556">
        <v>0</v>
      </c>
      <c r="P137" s="556">
        <v>200</v>
      </c>
      <c r="Q137" s="557">
        <v>200</v>
      </c>
      <c r="R137" s="556" t="s">
        <v>458</v>
      </c>
      <c r="S137" s="556">
        <v>0</v>
      </c>
      <c r="T137" s="556">
        <v>0</v>
      </c>
    </row>
    <row r="138" spans="2:20" ht="22.5" x14ac:dyDescent="0.15">
      <c r="B138" s="83" t="s">
        <v>1055</v>
      </c>
      <c r="C138" s="83" t="s">
        <v>1059</v>
      </c>
      <c r="D138" s="555" t="s">
        <v>1258</v>
      </c>
      <c r="E138" s="281" t="s">
        <v>287</v>
      </c>
      <c r="F138" s="83" t="s">
        <v>450</v>
      </c>
      <c r="G138" s="83" t="s">
        <v>522</v>
      </c>
      <c r="H138" s="83" t="s">
        <v>452</v>
      </c>
      <c r="I138" s="83">
        <v>1</v>
      </c>
      <c r="J138" s="555" t="s">
        <v>1259</v>
      </c>
      <c r="K138" s="83" t="s">
        <v>454</v>
      </c>
      <c r="L138" s="83" t="s">
        <v>455</v>
      </c>
      <c r="M138" s="83" t="s">
        <v>456</v>
      </c>
      <c r="N138" s="83" t="s">
        <v>718</v>
      </c>
      <c r="O138" s="556">
        <v>0</v>
      </c>
      <c r="P138" s="556">
        <v>2000</v>
      </c>
      <c r="Q138" s="559">
        <v>2000</v>
      </c>
      <c r="R138" s="556" t="s">
        <v>458</v>
      </c>
      <c r="S138" s="556">
        <v>0</v>
      </c>
      <c r="T138" s="556">
        <v>0</v>
      </c>
    </row>
    <row r="139" spans="2:20" ht="22.5" x14ac:dyDescent="0.15">
      <c r="B139" s="83" t="s">
        <v>1055</v>
      </c>
      <c r="C139" s="83" t="s">
        <v>1234</v>
      </c>
      <c r="D139" s="555" t="s">
        <v>1258</v>
      </c>
      <c r="E139" s="281" t="s">
        <v>287</v>
      </c>
      <c r="F139" s="83" t="s">
        <v>450</v>
      </c>
      <c r="G139" s="83" t="s">
        <v>522</v>
      </c>
      <c r="H139" s="83" t="s">
        <v>452</v>
      </c>
      <c r="I139" s="83">
        <v>1</v>
      </c>
      <c r="J139" s="555" t="s">
        <v>1260</v>
      </c>
      <c r="K139" s="83" t="s">
        <v>454</v>
      </c>
      <c r="L139" s="83" t="s">
        <v>455</v>
      </c>
      <c r="M139" s="83" t="s">
        <v>456</v>
      </c>
      <c r="N139" s="83" t="s">
        <v>456</v>
      </c>
      <c r="O139" s="556">
        <v>0</v>
      </c>
      <c r="P139" s="556">
        <v>1500</v>
      </c>
      <c r="Q139" s="559">
        <v>1500</v>
      </c>
      <c r="R139" s="556" t="s">
        <v>458</v>
      </c>
      <c r="S139" s="556">
        <v>0</v>
      </c>
      <c r="T139" s="556">
        <v>0</v>
      </c>
    </row>
    <row r="140" spans="2:20" ht="22.5" x14ac:dyDescent="0.15">
      <c r="B140" s="83" t="s">
        <v>1055</v>
      </c>
      <c r="C140" s="83" t="s">
        <v>1224</v>
      </c>
      <c r="D140" s="555" t="s">
        <v>1258</v>
      </c>
      <c r="E140" s="281" t="s">
        <v>287</v>
      </c>
      <c r="F140" s="83" t="s">
        <v>450</v>
      </c>
      <c r="G140" s="83" t="s">
        <v>522</v>
      </c>
      <c r="H140" s="83" t="s">
        <v>452</v>
      </c>
      <c r="I140" s="83">
        <v>1</v>
      </c>
      <c r="J140" s="555" t="s">
        <v>1261</v>
      </c>
      <c r="K140" s="83" t="s">
        <v>454</v>
      </c>
      <c r="L140" s="83" t="s">
        <v>455</v>
      </c>
      <c r="M140" s="83" t="s">
        <v>456</v>
      </c>
      <c r="N140" s="83" t="s">
        <v>793</v>
      </c>
      <c r="O140" s="556">
        <v>0</v>
      </c>
      <c r="P140" s="556">
        <v>1500</v>
      </c>
      <c r="Q140" s="559">
        <v>1500</v>
      </c>
      <c r="R140" s="556" t="s">
        <v>458</v>
      </c>
      <c r="S140" s="556">
        <v>0</v>
      </c>
      <c r="T140" s="556">
        <v>0</v>
      </c>
    </row>
    <row r="141" spans="2:20" ht="22.5" x14ac:dyDescent="0.15">
      <c r="B141" s="83" t="s">
        <v>1055</v>
      </c>
      <c r="C141" s="83" t="s">
        <v>1118</v>
      </c>
      <c r="D141" s="555" t="s">
        <v>1188</v>
      </c>
      <c r="E141" s="281" t="s">
        <v>259</v>
      </c>
      <c r="F141" s="83" t="s">
        <v>450</v>
      </c>
      <c r="G141" s="83" t="s">
        <v>522</v>
      </c>
      <c r="H141" s="83" t="s">
        <v>452</v>
      </c>
      <c r="I141" s="83">
        <v>1</v>
      </c>
      <c r="J141" s="555" t="s">
        <v>1262</v>
      </c>
      <c r="K141" s="83" t="s">
        <v>454</v>
      </c>
      <c r="L141" s="83" t="s">
        <v>455</v>
      </c>
      <c r="M141" s="83" t="s">
        <v>456</v>
      </c>
      <c r="N141" s="83" t="s">
        <v>562</v>
      </c>
      <c r="O141" s="556">
        <v>0</v>
      </c>
      <c r="P141" s="556">
        <v>300</v>
      </c>
      <c r="Q141" s="557">
        <v>300</v>
      </c>
      <c r="R141" s="556" t="s">
        <v>458</v>
      </c>
      <c r="S141" s="556">
        <v>0</v>
      </c>
      <c r="T141" s="556">
        <v>0</v>
      </c>
    </row>
    <row r="142" spans="2:20" ht="22.5" x14ac:dyDescent="0.15">
      <c r="B142" s="83" t="s">
        <v>1055</v>
      </c>
      <c r="C142" s="83" t="s">
        <v>1120</v>
      </c>
      <c r="D142" s="555" t="s">
        <v>1188</v>
      </c>
      <c r="E142" s="281" t="s">
        <v>259</v>
      </c>
      <c r="F142" s="83" t="s">
        <v>450</v>
      </c>
      <c r="G142" s="83" t="s">
        <v>522</v>
      </c>
      <c r="H142" s="83" t="s">
        <v>452</v>
      </c>
      <c r="I142" s="83">
        <v>1</v>
      </c>
      <c r="J142" s="555" t="s">
        <v>1263</v>
      </c>
      <c r="K142" s="83" t="s">
        <v>454</v>
      </c>
      <c r="L142" s="83" t="s">
        <v>455</v>
      </c>
      <c r="M142" s="83" t="s">
        <v>456</v>
      </c>
      <c r="N142" s="83" t="s">
        <v>560</v>
      </c>
      <c r="O142" s="556">
        <v>0</v>
      </c>
      <c r="P142" s="556">
        <v>150</v>
      </c>
      <c r="Q142" s="557">
        <v>150</v>
      </c>
      <c r="R142" s="556" t="s">
        <v>458</v>
      </c>
      <c r="S142" s="556">
        <v>0</v>
      </c>
      <c r="T142" s="556">
        <v>0</v>
      </c>
    </row>
    <row r="143" spans="2:20" ht="22.5" x14ac:dyDescent="0.15">
      <c r="B143" s="83" t="s">
        <v>1055</v>
      </c>
      <c r="C143" s="83" t="s">
        <v>1122</v>
      </c>
      <c r="D143" s="555" t="s">
        <v>1188</v>
      </c>
      <c r="E143" s="281" t="s">
        <v>259</v>
      </c>
      <c r="F143" s="83" t="s">
        <v>450</v>
      </c>
      <c r="G143" s="83" t="s">
        <v>522</v>
      </c>
      <c r="H143" s="83" t="s">
        <v>452</v>
      </c>
      <c r="I143" s="83">
        <v>1</v>
      </c>
      <c r="J143" s="555" t="s">
        <v>1264</v>
      </c>
      <c r="K143" s="83" t="s">
        <v>454</v>
      </c>
      <c r="L143" s="83" t="s">
        <v>455</v>
      </c>
      <c r="M143" s="83" t="s">
        <v>456</v>
      </c>
      <c r="N143" s="83" t="s">
        <v>456</v>
      </c>
      <c r="O143" s="556">
        <v>0</v>
      </c>
      <c r="P143" s="556">
        <v>400</v>
      </c>
      <c r="Q143" s="557">
        <v>400</v>
      </c>
      <c r="R143" s="556" t="s">
        <v>458</v>
      </c>
      <c r="S143" s="556">
        <v>0</v>
      </c>
      <c r="T143" s="556">
        <v>0</v>
      </c>
    </row>
    <row r="144" spans="2:20" ht="22.5" x14ac:dyDescent="0.15">
      <c r="B144" s="83" t="s">
        <v>1055</v>
      </c>
      <c r="C144" s="83" t="s">
        <v>1124</v>
      </c>
      <c r="D144" s="555" t="s">
        <v>1188</v>
      </c>
      <c r="E144" s="281" t="s">
        <v>259</v>
      </c>
      <c r="F144" s="83" t="s">
        <v>450</v>
      </c>
      <c r="G144" s="83" t="s">
        <v>522</v>
      </c>
      <c r="H144" s="83" t="s">
        <v>452</v>
      </c>
      <c r="I144" s="83">
        <v>1</v>
      </c>
      <c r="J144" s="555" t="s">
        <v>1265</v>
      </c>
      <c r="K144" s="83" t="s">
        <v>454</v>
      </c>
      <c r="L144" s="83" t="s">
        <v>455</v>
      </c>
      <c r="M144" s="83" t="s">
        <v>558</v>
      </c>
      <c r="N144" s="83" t="s">
        <v>808</v>
      </c>
      <c r="O144" s="556">
        <v>0</v>
      </c>
      <c r="P144" s="556">
        <v>600</v>
      </c>
      <c r="Q144" s="557">
        <v>600</v>
      </c>
      <c r="R144" s="556" t="s">
        <v>458</v>
      </c>
      <c r="S144" s="556">
        <v>0</v>
      </c>
      <c r="T144" s="556">
        <v>0</v>
      </c>
    </row>
    <row r="145" spans="2:20" ht="22.5" x14ac:dyDescent="0.15">
      <c r="B145" s="83" t="s">
        <v>1055</v>
      </c>
      <c r="C145" s="83" t="s">
        <v>1266</v>
      </c>
      <c r="D145" s="555" t="s">
        <v>1188</v>
      </c>
      <c r="E145" s="281" t="s">
        <v>259</v>
      </c>
      <c r="F145" s="83" t="s">
        <v>450</v>
      </c>
      <c r="G145" s="83" t="s">
        <v>522</v>
      </c>
      <c r="H145" s="83" t="s">
        <v>452</v>
      </c>
      <c r="I145" s="83">
        <v>1</v>
      </c>
      <c r="J145" s="555" t="s">
        <v>1267</v>
      </c>
      <c r="K145" s="83" t="s">
        <v>454</v>
      </c>
      <c r="L145" s="83" t="s">
        <v>455</v>
      </c>
      <c r="M145" s="83" t="s">
        <v>563</v>
      </c>
      <c r="N145" s="83" t="s">
        <v>563</v>
      </c>
      <c r="O145" s="556">
        <v>0</v>
      </c>
      <c r="P145" s="556">
        <v>250</v>
      </c>
      <c r="Q145" s="557">
        <v>250</v>
      </c>
      <c r="R145" s="556" t="s">
        <v>458</v>
      </c>
      <c r="S145" s="556">
        <v>0</v>
      </c>
      <c r="T145" s="556">
        <v>0</v>
      </c>
    </row>
    <row r="146" spans="2:20" ht="22.5" x14ac:dyDescent="0.15">
      <c r="B146" s="83" t="s">
        <v>1055</v>
      </c>
      <c r="C146" s="83" t="s">
        <v>1112</v>
      </c>
      <c r="D146" s="555" t="s">
        <v>1188</v>
      </c>
      <c r="E146" s="281" t="s">
        <v>259</v>
      </c>
      <c r="F146" s="83" t="s">
        <v>450</v>
      </c>
      <c r="G146" s="83" t="s">
        <v>522</v>
      </c>
      <c r="H146" s="83" t="s">
        <v>452</v>
      </c>
      <c r="I146" s="83">
        <v>1</v>
      </c>
      <c r="J146" s="555" t="s">
        <v>1268</v>
      </c>
      <c r="K146" s="83" t="s">
        <v>454</v>
      </c>
      <c r="L146" s="83" t="s">
        <v>455</v>
      </c>
      <c r="M146" s="83" t="s">
        <v>558</v>
      </c>
      <c r="N146" s="83" t="s">
        <v>728</v>
      </c>
      <c r="O146" s="556">
        <v>0</v>
      </c>
      <c r="P146" s="556">
        <v>600</v>
      </c>
      <c r="Q146" s="557">
        <v>600</v>
      </c>
      <c r="R146" s="556" t="s">
        <v>458</v>
      </c>
      <c r="S146" s="556">
        <v>0</v>
      </c>
      <c r="T146" s="556">
        <v>0</v>
      </c>
    </row>
    <row r="147" spans="2:20" ht="22.5" x14ac:dyDescent="0.15">
      <c r="B147" s="83" t="s">
        <v>1055</v>
      </c>
      <c r="C147" s="83" t="s">
        <v>1059</v>
      </c>
      <c r="D147" s="555" t="s">
        <v>1188</v>
      </c>
      <c r="E147" s="281" t="s">
        <v>259</v>
      </c>
      <c r="F147" s="83" t="s">
        <v>450</v>
      </c>
      <c r="G147" s="83" t="s">
        <v>522</v>
      </c>
      <c r="H147" s="83" t="s">
        <v>452</v>
      </c>
      <c r="I147" s="83">
        <v>1</v>
      </c>
      <c r="J147" s="555" t="s">
        <v>1269</v>
      </c>
      <c r="K147" s="83" t="s">
        <v>454</v>
      </c>
      <c r="L147" s="83" t="s">
        <v>455</v>
      </c>
      <c r="M147" s="83" t="s">
        <v>456</v>
      </c>
      <c r="N147" s="83" t="s">
        <v>761</v>
      </c>
      <c r="O147" s="556">
        <v>0</v>
      </c>
      <c r="P147" s="556">
        <v>180</v>
      </c>
      <c r="Q147" s="557">
        <v>180</v>
      </c>
      <c r="R147" s="556" t="s">
        <v>458</v>
      </c>
      <c r="S147" s="556">
        <v>0</v>
      </c>
      <c r="T147" s="556">
        <v>0</v>
      </c>
    </row>
    <row r="148" spans="2:20" ht="22.5" x14ac:dyDescent="0.15">
      <c r="B148" s="83" t="s">
        <v>1055</v>
      </c>
      <c r="C148" s="83" t="s">
        <v>1234</v>
      </c>
      <c r="D148" s="555" t="s">
        <v>1188</v>
      </c>
      <c r="E148" s="281" t="s">
        <v>259</v>
      </c>
      <c r="F148" s="83" t="s">
        <v>450</v>
      </c>
      <c r="G148" s="83" t="s">
        <v>522</v>
      </c>
      <c r="H148" s="83" t="s">
        <v>452</v>
      </c>
      <c r="I148" s="83">
        <v>1</v>
      </c>
      <c r="J148" s="555" t="s">
        <v>1270</v>
      </c>
      <c r="K148" s="83" t="s">
        <v>454</v>
      </c>
      <c r="L148" s="83" t="s">
        <v>455</v>
      </c>
      <c r="M148" s="83" t="s">
        <v>456</v>
      </c>
      <c r="N148" s="83" t="s">
        <v>562</v>
      </c>
      <c r="O148" s="556">
        <v>0</v>
      </c>
      <c r="P148" s="556">
        <v>300</v>
      </c>
      <c r="Q148" s="557">
        <v>300</v>
      </c>
      <c r="R148" s="556" t="s">
        <v>458</v>
      </c>
      <c r="S148" s="556">
        <v>0</v>
      </c>
      <c r="T148" s="556">
        <v>0</v>
      </c>
    </row>
    <row r="149" spans="2:20" ht="22.5" x14ac:dyDescent="0.15">
      <c r="B149" s="83" t="s">
        <v>1055</v>
      </c>
      <c r="C149" s="83" t="s">
        <v>1224</v>
      </c>
      <c r="D149" s="555" t="s">
        <v>1188</v>
      </c>
      <c r="E149" s="281" t="s">
        <v>259</v>
      </c>
      <c r="F149" s="83" t="s">
        <v>450</v>
      </c>
      <c r="G149" s="83" t="s">
        <v>522</v>
      </c>
      <c r="H149" s="83" t="s">
        <v>452</v>
      </c>
      <c r="I149" s="83">
        <v>1</v>
      </c>
      <c r="J149" s="555" t="s">
        <v>1271</v>
      </c>
      <c r="K149" s="83" t="s">
        <v>454</v>
      </c>
      <c r="L149" s="83" t="s">
        <v>455</v>
      </c>
      <c r="M149" s="83" t="s">
        <v>456</v>
      </c>
      <c r="N149" s="83" t="s">
        <v>623</v>
      </c>
      <c r="O149" s="556">
        <v>0</v>
      </c>
      <c r="P149" s="556">
        <v>100</v>
      </c>
      <c r="Q149" s="557">
        <v>100</v>
      </c>
      <c r="R149" s="556" t="s">
        <v>458</v>
      </c>
      <c r="S149" s="556">
        <v>0</v>
      </c>
      <c r="T149" s="556">
        <v>0</v>
      </c>
    </row>
    <row r="150" spans="2:20" ht="22.5" x14ac:dyDescent="0.15">
      <c r="B150" s="83" t="s">
        <v>1055</v>
      </c>
      <c r="C150" s="83" t="s">
        <v>1207</v>
      </c>
      <c r="D150" s="555" t="s">
        <v>1272</v>
      </c>
      <c r="E150" s="281" t="s">
        <v>259</v>
      </c>
      <c r="F150" s="83" t="s">
        <v>450</v>
      </c>
      <c r="G150" s="83" t="s">
        <v>522</v>
      </c>
      <c r="H150" s="83" t="s">
        <v>464</v>
      </c>
      <c r="I150" s="83">
        <v>1</v>
      </c>
      <c r="J150" s="555" t="s">
        <v>1273</v>
      </c>
      <c r="K150" s="83" t="s">
        <v>454</v>
      </c>
      <c r="L150" s="83" t="s">
        <v>455</v>
      </c>
      <c r="M150" s="83" t="s">
        <v>456</v>
      </c>
      <c r="N150" s="83" t="s">
        <v>462</v>
      </c>
      <c r="O150" s="556">
        <v>0</v>
      </c>
      <c r="P150" s="556">
        <v>200</v>
      </c>
      <c r="Q150" s="557">
        <v>200</v>
      </c>
      <c r="R150" s="556" t="s">
        <v>458</v>
      </c>
      <c r="S150" s="556">
        <v>0</v>
      </c>
      <c r="T150" s="556">
        <v>0</v>
      </c>
    </row>
    <row r="151" spans="2:20" ht="22.5" x14ac:dyDescent="0.15">
      <c r="B151" s="83" t="s">
        <v>1055</v>
      </c>
      <c r="C151" s="83" t="s">
        <v>1187</v>
      </c>
      <c r="D151" s="555" t="s">
        <v>1272</v>
      </c>
      <c r="E151" s="281" t="s">
        <v>259</v>
      </c>
      <c r="F151" s="83" t="s">
        <v>450</v>
      </c>
      <c r="G151" s="83" t="s">
        <v>522</v>
      </c>
      <c r="H151" s="83" t="s">
        <v>464</v>
      </c>
      <c r="I151" s="83">
        <v>1</v>
      </c>
      <c r="J151" s="555" t="s">
        <v>1274</v>
      </c>
      <c r="K151" s="83" t="s">
        <v>454</v>
      </c>
      <c r="L151" s="83" t="s">
        <v>455</v>
      </c>
      <c r="M151" s="83" t="s">
        <v>456</v>
      </c>
      <c r="N151" s="83" t="s">
        <v>623</v>
      </c>
      <c r="O151" s="556">
        <v>0</v>
      </c>
      <c r="P151" s="556">
        <v>100</v>
      </c>
      <c r="Q151" s="557">
        <v>100</v>
      </c>
      <c r="R151" s="556" t="s">
        <v>458</v>
      </c>
      <c r="S151" s="556">
        <v>0</v>
      </c>
      <c r="T151" s="556">
        <v>0</v>
      </c>
    </row>
    <row r="152" spans="2:20" ht="22.5" x14ac:dyDescent="0.15">
      <c r="B152" s="83" t="s">
        <v>1055</v>
      </c>
      <c r="C152" s="83" t="s">
        <v>1275</v>
      </c>
      <c r="D152" s="555" t="s">
        <v>1272</v>
      </c>
      <c r="E152" s="281" t="s">
        <v>259</v>
      </c>
      <c r="F152" s="83" t="s">
        <v>450</v>
      </c>
      <c r="G152" s="83" t="s">
        <v>522</v>
      </c>
      <c r="H152" s="83" t="s">
        <v>464</v>
      </c>
      <c r="I152" s="83">
        <v>1</v>
      </c>
      <c r="J152" s="555" t="s">
        <v>1248</v>
      </c>
      <c r="K152" s="83" t="s">
        <v>454</v>
      </c>
      <c r="L152" s="83" t="s">
        <v>481</v>
      </c>
      <c r="M152" s="83" t="s">
        <v>579</v>
      </c>
      <c r="N152" s="83" t="s">
        <v>813</v>
      </c>
      <c r="O152" s="556">
        <v>0</v>
      </c>
      <c r="P152" s="556">
        <v>250</v>
      </c>
      <c r="Q152" s="557">
        <v>250</v>
      </c>
      <c r="R152" s="556" t="s">
        <v>458</v>
      </c>
      <c r="S152" s="556">
        <v>0</v>
      </c>
      <c r="T152" s="556">
        <v>0</v>
      </c>
    </row>
    <row r="153" spans="2:20" ht="22.5" x14ac:dyDescent="0.15">
      <c r="B153" s="83" t="s">
        <v>1055</v>
      </c>
      <c r="C153" s="83" t="s">
        <v>1190</v>
      </c>
      <c r="D153" s="555" t="s">
        <v>1272</v>
      </c>
      <c r="E153" s="281" t="s">
        <v>259</v>
      </c>
      <c r="F153" s="83" t="s">
        <v>450</v>
      </c>
      <c r="G153" s="83" t="s">
        <v>522</v>
      </c>
      <c r="H153" s="83" t="s">
        <v>464</v>
      </c>
      <c r="I153" s="83">
        <v>1</v>
      </c>
      <c r="J153" s="555" t="s">
        <v>1276</v>
      </c>
      <c r="K153" s="83" t="s">
        <v>454</v>
      </c>
      <c r="L153" s="83" t="s">
        <v>455</v>
      </c>
      <c r="M153" s="83" t="s">
        <v>558</v>
      </c>
      <c r="N153" s="83" t="s">
        <v>808</v>
      </c>
      <c r="O153" s="556">
        <v>0</v>
      </c>
      <c r="P153" s="556">
        <v>50</v>
      </c>
      <c r="Q153" s="557">
        <v>50</v>
      </c>
      <c r="R153" s="556" t="s">
        <v>458</v>
      </c>
      <c r="S153" s="556">
        <v>0</v>
      </c>
      <c r="T153" s="556">
        <v>0</v>
      </c>
    </row>
    <row r="154" spans="2:20" ht="22.5" x14ac:dyDescent="0.15">
      <c r="B154" s="83" t="s">
        <v>1055</v>
      </c>
      <c r="C154" s="83" t="s">
        <v>1120</v>
      </c>
      <c r="D154" s="555" t="s">
        <v>1272</v>
      </c>
      <c r="E154" s="281" t="s">
        <v>259</v>
      </c>
      <c r="F154" s="83" t="s">
        <v>450</v>
      </c>
      <c r="G154" s="83" t="s">
        <v>522</v>
      </c>
      <c r="H154" s="83" t="s">
        <v>464</v>
      </c>
      <c r="I154" s="83">
        <v>1</v>
      </c>
      <c r="J154" s="555" t="s">
        <v>1277</v>
      </c>
      <c r="K154" s="83" t="s">
        <v>454</v>
      </c>
      <c r="L154" s="83" t="s">
        <v>455</v>
      </c>
      <c r="M154" s="83" t="s">
        <v>456</v>
      </c>
      <c r="N154" s="83" t="s">
        <v>761</v>
      </c>
      <c r="O154" s="556">
        <v>0</v>
      </c>
      <c r="P154" s="556">
        <v>200</v>
      </c>
      <c r="Q154" s="557">
        <v>200</v>
      </c>
      <c r="R154" s="556" t="s">
        <v>458</v>
      </c>
      <c r="S154" s="556">
        <v>0</v>
      </c>
      <c r="T154" s="556">
        <v>0</v>
      </c>
    </row>
    <row r="155" spans="2:20" ht="22.5" x14ac:dyDescent="0.15">
      <c r="B155" s="83" t="s">
        <v>1055</v>
      </c>
      <c r="C155" s="83" t="s">
        <v>1122</v>
      </c>
      <c r="D155" s="555" t="s">
        <v>1272</v>
      </c>
      <c r="E155" s="281" t="s">
        <v>259</v>
      </c>
      <c r="F155" s="83" t="s">
        <v>450</v>
      </c>
      <c r="G155" s="83" t="s">
        <v>522</v>
      </c>
      <c r="H155" s="83" t="s">
        <v>464</v>
      </c>
      <c r="I155" s="83">
        <v>1</v>
      </c>
      <c r="J155" s="555" t="s">
        <v>1278</v>
      </c>
      <c r="K155" s="83" t="s">
        <v>454</v>
      </c>
      <c r="L155" s="83" t="s">
        <v>455</v>
      </c>
      <c r="M155" s="83" t="s">
        <v>456</v>
      </c>
      <c r="N155" s="83" t="s">
        <v>718</v>
      </c>
      <c r="O155" s="556">
        <v>0</v>
      </c>
      <c r="P155" s="556">
        <v>2500</v>
      </c>
      <c r="Q155" s="559">
        <v>2500</v>
      </c>
      <c r="R155" s="556" t="s">
        <v>458</v>
      </c>
      <c r="S155" s="556">
        <v>0</v>
      </c>
      <c r="T155" s="556">
        <v>0</v>
      </c>
    </row>
    <row r="156" spans="2:20" ht="22.5" x14ac:dyDescent="0.15">
      <c r="B156" s="83" t="s">
        <v>1055</v>
      </c>
      <c r="C156" s="83" t="s">
        <v>1056</v>
      </c>
      <c r="D156" s="555" t="s">
        <v>1279</v>
      </c>
      <c r="E156" s="281" t="s">
        <v>259</v>
      </c>
      <c r="F156" s="83" t="s">
        <v>450</v>
      </c>
      <c r="G156" s="83" t="s">
        <v>522</v>
      </c>
      <c r="H156" s="83" t="s">
        <v>464</v>
      </c>
      <c r="I156" s="83">
        <v>1</v>
      </c>
      <c r="J156" s="555" t="s">
        <v>1280</v>
      </c>
      <c r="K156" s="83" t="s">
        <v>454</v>
      </c>
      <c r="L156" s="83" t="s">
        <v>455</v>
      </c>
      <c r="M156" s="83" t="s">
        <v>525</v>
      </c>
      <c r="N156" s="83" t="s">
        <v>762</v>
      </c>
      <c r="O156" s="556">
        <v>0</v>
      </c>
      <c r="P156" s="556">
        <v>300</v>
      </c>
      <c r="Q156" s="557">
        <v>300</v>
      </c>
      <c r="R156" s="556" t="s">
        <v>458</v>
      </c>
      <c r="S156" s="556">
        <v>0</v>
      </c>
      <c r="T156" s="556">
        <v>0</v>
      </c>
    </row>
    <row r="157" spans="2:20" ht="22.5" x14ac:dyDescent="0.15">
      <c r="B157" s="83" t="s">
        <v>1055</v>
      </c>
      <c r="C157" s="83" t="s">
        <v>1202</v>
      </c>
      <c r="D157" s="555" t="s">
        <v>1279</v>
      </c>
      <c r="E157" s="281" t="s">
        <v>259</v>
      </c>
      <c r="F157" s="83" t="s">
        <v>450</v>
      </c>
      <c r="G157" s="83" t="s">
        <v>522</v>
      </c>
      <c r="H157" s="83" t="s">
        <v>464</v>
      </c>
      <c r="I157" s="83">
        <v>1</v>
      </c>
      <c r="J157" s="555" t="s">
        <v>1281</v>
      </c>
      <c r="K157" s="83" t="s">
        <v>454</v>
      </c>
      <c r="L157" s="83" t="s">
        <v>455</v>
      </c>
      <c r="M157" s="83" t="s">
        <v>456</v>
      </c>
      <c r="N157" s="83" t="s">
        <v>696</v>
      </c>
      <c r="O157" s="556">
        <v>0</v>
      </c>
      <c r="P157" s="556">
        <v>400</v>
      </c>
      <c r="Q157" s="557">
        <v>400</v>
      </c>
      <c r="R157" s="556" t="s">
        <v>458</v>
      </c>
      <c r="S157" s="556">
        <v>0</v>
      </c>
      <c r="T157" s="556">
        <v>0</v>
      </c>
    </row>
    <row r="158" spans="2:20" ht="22.5" x14ac:dyDescent="0.15">
      <c r="B158" s="83" t="s">
        <v>1055</v>
      </c>
      <c r="C158" s="83" t="s">
        <v>1118</v>
      </c>
      <c r="D158" s="555" t="s">
        <v>1279</v>
      </c>
      <c r="E158" s="281" t="s">
        <v>259</v>
      </c>
      <c r="F158" s="83" t="s">
        <v>450</v>
      </c>
      <c r="G158" s="83" t="s">
        <v>522</v>
      </c>
      <c r="H158" s="83" t="s">
        <v>464</v>
      </c>
      <c r="I158" s="83">
        <v>1</v>
      </c>
      <c r="J158" s="555" t="s">
        <v>1282</v>
      </c>
      <c r="K158" s="83" t="s">
        <v>454</v>
      </c>
      <c r="L158" s="83" t="s">
        <v>455</v>
      </c>
      <c r="M158" s="83" t="s">
        <v>456</v>
      </c>
      <c r="N158" s="83" t="s">
        <v>785</v>
      </c>
      <c r="O158" s="556">
        <v>0</v>
      </c>
      <c r="P158" s="556">
        <v>200</v>
      </c>
      <c r="Q158" s="557">
        <v>200</v>
      </c>
      <c r="R158" s="556" t="s">
        <v>458</v>
      </c>
      <c r="S158" s="556">
        <v>0</v>
      </c>
      <c r="T158" s="556">
        <v>0</v>
      </c>
    </row>
    <row r="159" spans="2:20" ht="22.5" x14ac:dyDescent="0.15">
      <c r="B159" s="83" t="s">
        <v>1055</v>
      </c>
      <c r="C159" s="83" t="s">
        <v>1118</v>
      </c>
      <c r="D159" s="555" t="s">
        <v>1195</v>
      </c>
      <c r="E159" s="281" t="s">
        <v>259</v>
      </c>
      <c r="F159" s="83" t="s">
        <v>450</v>
      </c>
      <c r="G159" s="83" t="s">
        <v>522</v>
      </c>
      <c r="H159" s="83" t="s">
        <v>464</v>
      </c>
      <c r="I159" s="83">
        <v>1</v>
      </c>
      <c r="J159" s="555" t="s">
        <v>1283</v>
      </c>
      <c r="K159" s="83" t="s">
        <v>454</v>
      </c>
      <c r="L159" s="83" t="s">
        <v>455</v>
      </c>
      <c r="M159" s="83" t="s">
        <v>456</v>
      </c>
      <c r="N159" s="83" t="s">
        <v>779</v>
      </c>
      <c r="O159" s="556">
        <v>0</v>
      </c>
      <c r="P159" s="556">
        <v>40</v>
      </c>
      <c r="Q159" s="557">
        <v>40</v>
      </c>
      <c r="R159" s="556" t="s">
        <v>458</v>
      </c>
      <c r="S159" s="556">
        <v>0</v>
      </c>
      <c r="T159" s="556">
        <v>0</v>
      </c>
    </row>
    <row r="160" spans="2:20" ht="22.5" x14ac:dyDescent="0.15">
      <c r="B160" s="83" t="s">
        <v>1055</v>
      </c>
      <c r="C160" s="83" t="s">
        <v>1120</v>
      </c>
      <c r="D160" s="555" t="s">
        <v>1195</v>
      </c>
      <c r="E160" s="281" t="s">
        <v>259</v>
      </c>
      <c r="F160" s="83" t="s">
        <v>450</v>
      </c>
      <c r="G160" s="83" t="s">
        <v>522</v>
      </c>
      <c r="H160" s="83" t="s">
        <v>464</v>
      </c>
      <c r="I160" s="83">
        <v>1</v>
      </c>
      <c r="J160" s="555" t="s">
        <v>1284</v>
      </c>
      <c r="K160" s="83" t="s">
        <v>454</v>
      </c>
      <c r="L160" s="83" t="s">
        <v>455</v>
      </c>
      <c r="M160" s="83" t="s">
        <v>456</v>
      </c>
      <c r="N160" s="83" t="s">
        <v>680</v>
      </c>
      <c r="O160" s="556">
        <v>0</v>
      </c>
      <c r="P160" s="556">
        <v>50</v>
      </c>
      <c r="Q160" s="557">
        <v>50</v>
      </c>
      <c r="R160" s="556" t="s">
        <v>458</v>
      </c>
      <c r="S160" s="556">
        <v>0</v>
      </c>
      <c r="T160" s="556">
        <v>0</v>
      </c>
    </row>
    <row r="161" spans="2:20" ht="22.5" x14ac:dyDescent="0.15">
      <c r="B161" s="83" t="s">
        <v>1055</v>
      </c>
      <c r="C161" s="83" t="s">
        <v>1122</v>
      </c>
      <c r="D161" s="555" t="s">
        <v>1195</v>
      </c>
      <c r="E161" s="281" t="s">
        <v>259</v>
      </c>
      <c r="F161" s="83" t="s">
        <v>450</v>
      </c>
      <c r="G161" s="83" t="s">
        <v>522</v>
      </c>
      <c r="H161" s="83" t="s">
        <v>464</v>
      </c>
      <c r="I161" s="83">
        <v>1</v>
      </c>
      <c r="J161" s="555" t="s">
        <v>1285</v>
      </c>
      <c r="K161" s="83" t="s">
        <v>454</v>
      </c>
      <c r="L161" s="83" t="s">
        <v>455</v>
      </c>
      <c r="M161" s="83" t="s">
        <v>456</v>
      </c>
      <c r="N161" s="83" t="s">
        <v>761</v>
      </c>
      <c r="O161" s="556">
        <v>0</v>
      </c>
      <c r="P161" s="556">
        <v>120</v>
      </c>
      <c r="Q161" s="557">
        <v>120</v>
      </c>
      <c r="R161" s="556" t="s">
        <v>458</v>
      </c>
      <c r="S161" s="556">
        <v>0</v>
      </c>
      <c r="T161" s="556">
        <v>0</v>
      </c>
    </row>
    <row r="162" spans="2:20" ht="22.5" x14ac:dyDescent="0.15">
      <c r="B162" s="83" t="s">
        <v>1055</v>
      </c>
      <c r="C162" s="83" t="s">
        <v>1124</v>
      </c>
      <c r="D162" s="555" t="s">
        <v>1195</v>
      </c>
      <c r="E162" s="281" t="s">
        <v>259</v>
      </c>
      <c r="F162" s="83" t="s">
        <v>450</v>
      </c>
      <c r="G162" s="83" t="s">
        <v>522</v>
      </c>
      <c r="H162" s="83" t="s">
        <v>464</v>
      </c>
      <c r="I162" s="83">
        <v>1</v>
      </c>
      <c r="J162" s="555" t="s">
        <v>1286</v>
      </c>
      <c r="K162" s="83" t="s">
        <v>454</v>
      </c>
      <c r="L162" s="83" t="s">
        <v>455</v>
      </c>
      <c r="M162" s="83" t="s">
        <v>456</v>
      </c>
      <c r="N162" s="83" t="s">
        <v>562</v>
      </c>
      <c r="O162" s="556">
        <v>0</v>
      </c>
      <c r="P162" s="556">
        <v>90</v>
      </c>
      <c r="Q162" s="557">
        <v>90</v>
      </c>
      <c r="R162" s="556" t="s">
        <v>458</v>
      </c>
      <c r="S162" s="556">
        <v>0</v>
      </c>
      <c r="T162" s="556">
        <v>0</v>
      </c>
    </row>
    <row r="163" spans="2:20" ht="22.5" x14ac:dyDescent="0.15">
      <c r="B163" s="83" t="s">
        <v>1055</v>
      </c>
      <c r="C163" s="83" t="s">
        <v>1112</v>
      </c>
      <c r="D163" s="555" t="s">
        <v>1195</v>
      </c>
      <c r="E163" s="281" t="s">
        <v>259</v>
      </c>
      <c r="F163" s="83" t="s">
        <v>450</v>
      </c>
      <c r="G163" s="83" t="s">
        <v>522</v>
      </c>
      <c r="H163" s="83" t="s">
        <v>464</v>
      </c>
      <c r="I163" s="83">
        <v>1</v>
      </c>
      <c r="J163" s="555" t="s">
        <v>1287</v>
      </c>
      <c r="K163" s="83" t="s">
        <v>454</v>
      </c>
      <c r="L163" s="83" t="s">
        <v>455</v>
      </c>
      <c r="M163" s="83" t="s">
        <v>456</v>
      </c>
      <c r="N163" s="83" t="s">
        <v>456</v>
      </c>
      <c r="O163" s="556">
        <v>0</v>
      </c>
      <c r="P163" s="556">
        <v>50</v>
      </c>
      <c r="Q163" s="557">
        <v>50</v>
      </c>
      <c r="R163" s="556" t="s">
        <v>458</v>
      </c>
      <c r="S163" s="556">
        <v>0</v>
      </c>
      <c r="T163" s="556">
        <v>0</v>
      </c>
    </row>
    <row r="164" spans="2:20" ht="22.5" x14ac:dyDescent="0.15">
      <c r="B164" s="83" t="s">
        <v>1055</v>
      </c>
      <c r="C164" s="83" t="s">
        <v>1059</v>
      </c>
      <c r="D164" s="555" t="s">
        <v>1195</v>
      </c>
      <c r="E164" s="281" t="s">
        <v>259</v>
      </c>
      <c r="F164" s="83" t="s">
        <v>450</v>
      </c>
      <c r="G164" s="83" t="s">
        <v>522</v>
      </c>
      <c r="H164" s="83" t="s">
        <v>464</v>
      </c>
      <c r="I164" s="83">
        <v>1</v>
      </c>
      <c r="J164" s="555" t="s">
        <v>1288</v>
      </c>
      <c r="K164" s="83" t="s">
        <v>454</v>
      </c>
      <c r="L164" s="83" t="s">
        <v>455</v>
      </c>
      <c r="M164" s="83" t="s">
        <v>456</v>
      </c>
      <c r="N164" s="83" t="s">
        <v>623</v>
      </c>
      <c r="O164" s="556">
        <v>0</v>
      </c>
      <c r="P164" s="556">
        <v>70</v>
      </c>
      <c r="Q164" s="557">
        <v>70</v>
      </c>
      <c r="R164" s="556" t="s">
        <v>458</v>
      </c>
      <c r="S164" s="556">
        <v>0</v>
      </c>
      <c r="T164" s="556">
        <v>0</v>
      </c>
    </row>
    <row r="165" spans="2:20" ht="22.5" x14ac:dyDescent="0.15">
      <c r="B165" s="83" t="s">
        <v>1055</v>
      </c>
      <c r="C165" s="83" t="s">
        <v>1234</v>
      </c>
      <c r="D165" s="555" t="s">
        <v>1195</v>
      </c>
      <c r="E165" s="281" t="s">
        <v>259</v>
      </c>
      <c r="F165" s="83" t="s">
        <v>450</v>
      </c>
      <c r="G165" s="83" t="s">
        <v>522</v>
      </c>
      <c r="H165" s="83" t="s">
        <v>464</v>
      </c>
      <c r="I165" s="83">
        <v>1</v>
      </c>
      <c r="J165" s="555" t="s">
        <v>1289</v>
      </c>
      <c r="K165" s="83" t="s">
        <v>454</v>
      </c>
      <c r="L165" s="83" t="s">
        <v>455</v>
      </c>
      <c r="M165" s="83" t="s">
        <v>563</v>
      </c>
      <c r="N165" s="83" t="s">
        <v>563</v>
      </c>
      <c r="O165" s="556">
        <v>0</v>
      </c>
      <c r="P165" s="556">
        <v>80</v>
      </c>
      <c r="Q165" s="557">
        <v>80</v>
      </c>
      <c r="R165" s="556" t="s">
        <v>458</v>
      </c>
      <c r="S165" s="556">
        <v>0</v>
      </c>
      <c r="T165" s="556">
        <v>0</v>
      </c>
    </row>
    <row r="166" spans="2:20" ht="22.5" x14ac:dyDescent="0.15">
      <c r="B166" s="83" t="s">
        <v>1055</v>
      </c>
      <c r="C166" s="83" t="s">
        <v>1212</v>
      </c>
      <c r="D166" s="555" t="s">
        <v>1195</v>
      </c>
      <c r="E166" s="281" t="s">
        <v>259</v>
      </c>
      <c r="F166" s="83" t="s">
        <v>450</v>
      </c>
      <c r="G166" s="83" t="s">
        <v>522</v>
      </c>
      <c r="H166" s="83" t="s">
        <v>464</v>
      </c>
      <c r="I166" s="83">
        <v>1</v>
      </c>
      <c r="J166" s="555" t="s">
        <v>1290</v>
      </c>
      <c r="K166" s="83" t="s">
        <v>454</v>
      </c>
      <c r="L166" s="83" t="s">
        <v>493</v>
      </c>
      <c r="M166" s="83" t="s">
        <v>520</v>
      </c>
      <c r="N166" s="83" t="s">
        <v>520</v>
      </c>
      <c r="O166" s="556">
        <v>0</v>
      </c>
      <c r="P166" s="556">
        <v>100</v>
      </c>
      <c r="Q166" s="557">
        <v>100</v>
      </c>
      <c r="R166" s="556" t="s">
        <v>458</v>
      </c>
      <c r="S166" s="556">
        <v>0</v>
      </c>
      <c r="T166" s="556">
        <v>0</v>
      </c>
    </row>
    <row r="167" spans="2:20" ht="22.5" x14ac:dyDescent="0.15">
      <c r="B167" s="83" t="s">
        <v>1055</v>
      </c>
      <c r="C167" s="83" t="s">
        <v>1059</v>
      </c>
      <c r="D167" s="555" t="s">
        <v>1291</v>
      </c>
      <c r="E167" s="281" t="s">
        <v>259</v>
      </c>
      <c r="F167" s="83" t="s">
        <v>450</v>
      </c>
      <c r="G167" s="83" t="s">
        <v>522</v>
      </c>
      <c r="H167" s="83" t="s">
        <v>492</v>
      </c>
      <c r="I167" s="83">
        <v>1</v>
      </c>
      <c r="J167" s="555" t="s">
        <v>1292</v>
      </c>
      <c r="K167" s="83" t="s">
        <v>454</v>
      </c>
      <c r="L167" s="83" t="s">
        <v>455</v>
      </c>
      <c r="M167" s="83" t="s">
        <v>456</v>
      </c>
      <c r="N167" s="83" t="s">
        <v>456</v>
      </c>
      <c r="O167" s="556">
        <v>0</v>
      </c>
      <c r="P167" s="556">
        <v>3000</v>
      </c>
      <c r="Q167" s="559">
        <v>3000</v>
      </c>
      <c r="R167" s="556" t="s">
        <v>458</v>
      </c>
      <c r="S167" s="556">
        <v>0</v>
      </c>
      <c r="T167" s="556">
        <v>0</v>
      </c>
    </row>
    <row r="168" spans="2:20" ht="22.5" x14ac:dyDescent="0.15">
      <c r="B168" s="83" t="s">
        <v>1055</v>
      </c>
      <c r="C168" s="83" t="s">
        <v>1234</v>
      </c>
      <c r="D168" s="555" t="s">
        <v>1291</v>
      </c>
      <c r="E168" s="281" t="s">
        <v>259</v>
      </c>
      <c r="F168" s="83" t="s">
        <v>450</v>
      </c>
      <c r="G168" s="83" t="s">
        <v>522</v>
      </c>
      <c r="H168" s="83" t="s">
        <v>492</v>
      </c>
      <c r="I168" s="83">
        <v>1</v>
      </c>
      <c r="J168" s="555" t="s">
        <v>1292</v>
      </c>
      <c r="K168" s="83" t="s">
        <v>454</v>
      </c>
      <c r="L168" s="83" t="s">
        <v>455</v>
      </c>
      <c r="M168" s="83" t="s">
        <v>456</v>
      </c>
      <c r="N168" s="83" t="s">
        <v>456</v>
      </c>
      <c r="O168" s="556">
        <v>0</v>
      </c>
      <c r="P168" s="556">
        <v>1000</v>
      </c>
      <c r="Q168" s="559">
        <v>1000</v>
      </c>
      <c r="R168" s="556" t="s">
        <v>458</v>
      </c>
      <c r="S168" s="556">
        <v>0</v>
      </c>
      <c r="T168" s="556">
        <v>0</v>
      </c>
    </row>
    <row r="169" spans="2:20" ht="22.5" x14ac:dyDescent="0.15">
      <c r="B169" s="83" t="s">
        <v>1055</v>
      </c>
      <c r="C169" s="83" t="s">
        <v>1112</v>
      </c>
      <c r="D169" s="555" t="s">
        <v>1293</v>
      </c>
      <c r="E169" s="281" t="s">
        <v>259</v>
      </c>
      <c r="F169" s="83" t="s">
        <v>450</v>
      </c>
      <c r="G169" s="83" t="s">
        <v>522</v>
      </c>
      <c r="H169" s="83" t="s">
        <v>472</v>
      </c>
      <c r="I169" s="83">
        <v>1</v>
      </c>
      <c r="J169" s="555" t="s">
        <v>1294</v>
      </c>
      <c r="K169" s="83" t="s">
        <v>454</v>
      </c>
      <c r="L169" s="83" t="s">
        <v>455</v>
      </c>
      <c r="M169" s="83" t="s">
        <v>456</v>
      </c>
      <c r="N169" s="83" t="s">
        <v>785</v>
      </c>
      <c r="O169" s="556">
        <v>0</v>
      </c>
      <c r="P169" s="556">
        <v>180</v>
      </c>
      <c r="Q169" s="557">
        <v>180</v>
      </c>
      <c r="R169" s="556" t="s">
        <v>458</v>
      </c>
      <c r="S169" s="556">
        <v>0</v>
      </c>
      <c r="T169" s="556">
        <v>0</v>
      </c>
    </row>
    <row r="170" spans="2:20" ht="22.5" x14ac:dyDescent="0.15">
      <c r="B170" s="83" t="s">
        <v>1055</v>
      </c>
      <c r="C170" s="83" t="s">
        <v>1059</v>
      </c>
      <c r="D170" s="555" t="s">
        <v>1293</v>
      </c>
      <c r="E170" s="281" t="s">
        <v>259</v>
      </c>
      <c r="F170" s="83" t="s">
        <v>450</v>
      </c>
      <c r="G170" s="83" t="s">
        <v>522</v>
      </c>
      <c r="H170" s="83" t="s">
        <v>472</v>
      </c>
      <c r="I170" s="83">
        <v>1</v>
      </c>
      <c r="J170" s="555" t="s">
        <v>1295</v>
      </c>
      <c r="K170" s="83" t="s">
        <v>454</v>
      </c>
      <c r="L170" s="83" t="s">
        <v>455</v>
      </c>
      <c r="M170" s="83" t="s">
        <v>456</v>
      </c>
      <c r="N170" s="83" t="s">
        <v>791</v>
      </c>
      <c r="O170" s="556">
        <v>0</v>
      </c>
      <c r="P170" s="556">
        <v>200</v>
      </c>
      <c r="Q170" s="557">
        <v>200</v>
      </c>
      <c r="R170" s="556" t="s">
        <v>458</v>
      </c>
      <c r="S170" s="556">
        <v>0</v>
      </c>
      <c r="T170" s="556">
        <v>0</v>
      </c>
    </row>
    <row r="171" spans="2:20" ht="22.5" x14ac:dyDescent="0.15">
      <c r="B171" s="83" t="s">
        <v>1055</v>
      </c>
      <c r="C171" s="83" t="s">
        <v>1234</v>
      </c>
      <c r="D171" s="555" t="s">
        <v>1293</v>
      </c>
      <c r="E171" s="281" t="s">
        <v>259</v>
      </c>
      <c r="F171" s="83" t="s">
        <v>450</v>
      </c>
      <c r="G171" s="83" t="s">
        <v>522</v>
      </c>
      <c r="H171" s="83" t="s">
        <v>472</v>
      </c>
      <c r="I171" s="83">
        <v>1</v>
      </c>
      <c r="J171" s="555" t="s">
        <v>1296</v>
      </c>
      <c r="K171" s="83" t="s">
        <v>454</v>
      </c>
      <c r="L171" s="83" t="s">
        <v>455</v>
      </c>
      <c r="M171" s="83" t="s">
        <v>456</v>
      </c>
      <c r="N171" s="83" t="s">
        <v>793</v>
      </c>
      <c r="O171" s="556">
        <v>0</v>
      </c>
      <c r="P171" s="556">
        <v>170</v>
      </c>
      <c r="Q171" s="557">
        <v>170</v>
      </c>
      <c r="R171" s="556" t="s">
        <v>458</v>
      </c>
      <c r="S171" s="556">
        <v>0</v>
      </c>
      <c r="T171" s="556">
        <v>0</v>
      </c>
    </row>
    <row r="172" spans="2:20" ht="22.5" x14ac:dyDescent="0.15">
      <c r="B172" s="83" t="s">
        <v>1055</v>
      </c>
      <c r="C172" s="83" t="s">
        <v>1212</v>
      </c>
      <c r="D172" s="555" t="s">
        <v>1297</v>
      </c>
      <c r="E172" s="281" t="s">
        <v>294</v>
      </c>
      <c r="F172" s="83" t="s">
        <v>450</v>
      </c>
      <c r="G172" s="83" t="s">
        <v>522</v>
      </c>
      <c r="H172" s="83" t="s">
        <v>452</v>
      </c>
      <c r="I172" s="83">
        <v>1</v>
      </c>
      <c r="J172" s="555" t="s">
        <v>1298</v>
      </c>
      <c r="K172" s="83" t="s">
        <v>454</v>
      </c>
      <c r="L172" s="83" t="s">
        <v>455</v>
      </c>
      <c r="M172" s="83" t="s">
        <v>456</v>
      </c>
      <c r="N172" s="83" t="s">
        <v>793</v>
      </c>
      <c r="O172" s="556">
        <v>0</v>
      </c>
      <c r="P172" s="556">
        <v>3000</v>
      </c>
      <c r="Q172" s="559">
        <v>3000</v>
      </c>
      <c r="R172" s="556" t="s">
        <v>458</v>
      </c>
      <c r="S172" s="556">
        <v>0</v>
      </c>
      <c r="T172" s="556">
        <v>0</v>
      </c>
    </row>
    <row r="173" spans="2:20" ht="22.5" x14ac:dyDescent="0.15">
      <c r="B173" s="83" t="s">
        <v>1055</v>
      </c>
      <c r="C173" s="83" t="s">
        <v>1207</v>
      </c>
      <c r="D173" s="555" t="s">
        <v>1297</v>
      </c>
      <c r="E173" s="281" t="s">
        <v>259</v>
      </c>
      <c r="F173" s="83" t="s">
        <v>450</v>
      </c>
      <c r="G173" s="83" t="s">
        <v>522</v>
      </c>
      <c r="H173" s="83" t="s">
        <v>452</v>
      </c>
      <c r="I173" s="83">
        <v>1</v>
      </c>
      <c r="J173" s="555" t="s">
        <v>1299</v>
      </c>
      <c r="K173" s="83" t="s">
        <v>454</v>
      </c>
      <c r="L173" s="83" t="s">
        <v>455</v>
      </c>
      <c r="M173" s="83" t="s">
        <v>456</v>
      </c>
      <c r="N173" s="83" t="s">
        <v>456</v>
      </c>
      <c r="O173" s="556">
        <v>0</v>
      </c>
      <c r="P173" s="556">
        <v>2500</v>
      </c>
      <c r="Q173" s="559">
        <v>2500</v>
      </c>
      <c r="R173" s="556" t="s">
        <v>458</v>
      </c>
      <c r="S173" s="556">
        <v>0</v>
      </c>
      <c r="T173" s="556">
        <v>0</v>
      </c>
    </row>
    <row r="174" spans="2:20" ht="22.5" x14ac:dyDescent="0.15">
      <c r="B174" s="83" t="s">
        <v>1055</v>
      </c>
      <c r="C174" s="83" t="s">
        <v>1187</v>
      </c>
      <c r="D174" s="555" t="s">
        <v>1297</v>
      </c>
      <c r="E174" s="281" t="s">
        <v>259</v>
      </c>
      <c r="F174" s="83" t="s">
        <v>450</v>
      </c>
      <c r="G174" s="83" t="s">
        <v>522</v>
      </c>
      <c r="H174" s="83" t="s">
        <v>452</v>
      </c>
      <c r="I174" s="83">
        <v>1</v>
      </c>
      <c r="J174" s="555" t="s">
        <v>1300</v>
      </c>
      <c r="K174" s="83" t="s">
        <v>454</v>
      </c>
      <c r="L174" s="83" t="s">
        <v>455</v>
      </c>
      <c r="M174" s="83" t="s">
        <v>582</v>
      </c>
      <c r="N174" s="83" t="s">
        <v>742</v>
      </c>
      <c r="O174" s="556">
        <v>0</v>
      </c>
      <c r="P174" s="556">
        <v>4000</v>
      </c>
      <c r="Q174" s="559">
        <v>4000</v>
      </c>
      <c r="R174" s="556" t="s">
        <v>458</v>
      </c>
      <c r="S174" s="556">
        <v>0</v>
      </c>
      <c r="T174" s="556">
        <v>0</v>
      </c>
    </row>
    <row r="175" spans="2:20" ht="22.5" x14ac:dyDescent="0.15">
      <c r="B175" s="83" t="s">
        <v>1055</v>
      </c>
      <c r="C175" s="83" t="s">
        <v>1197</v>
      </c>
      <c r="D175" s="555" t="s">
        <v>1297</v>
      </c>
      <c r="E175" s="281" t="s">
        <v>259</v>
      </c>
      <c r="F175" s="83" t="s">
        <v>450</v>
      </c>
      <c r="G175" s="83" t="s">
        <v>522</v>
      </c>
      <c r="H175" s="83" t="s">
        <v>452</v>
      </c>
      <c r="I175" s="83">
        <v>1</v>
      </c>
      <c r="J175" s="555" t="s">
        <v>1301</v>
      </c>
      <c r="K175" s="83" t="s">
        <v>454</v>
      </c>
      <c r="L175" s="83" t="s">
        <v>455</v>
      </c>
      <c r="M175" s="83" t="s">
        <v>456</v>
      </c>
      <c r="N175" s="83" t="s">
        <v>662</v>
      </c>
      <c r="O175" s="556">
        <v>0</v>
      </c>
      <c r="P175" s="556">
        <v>1500</v>
      </c>
      <c r="Q175" s="559">
        <v>1500</v>
      </c>
      <c r="R175" s="556" t="s">
        <v>458</v>
      </c>
      <c r="S175" s="556">
        <v>0</v>
      </c>
      <c r="T175" s="556">
        <v>0</v>
      </c>
    </row>
    <row r="176" spans="2:20" ht="22.5" x14ac:dyDescent="0.15">
      <c r="B176" s="83" t="s">
        <v>1055</v>
      </c>
      <c r="C176" s="83" t="s">
        <v>1190</v>
      </c>
      <c r="D176" s="555" t="s">
        <v>1297</v>
      </c>
      <c r="E176" s="281" t="s">
        <v>259</v>
      </c>
      <c r="F176" s="83" t="s">
        <v>450</v>
      </c>
      <c r="G176" s="83" t="s">
        <v>522</v>
      </c>
      <c r="H176" s="83" t="s">
        <v>452</v>
      </c>
      <c r="I176" s="83">
        <v>1</v>
      </c>
      <c r="J176" s="555" t="s">
        <v>1302</v>
      </c>
      <c r="K176" s="83" t="s">
        <v>454</v>
      </c>
      <c r="L176" s="83" t="s">
        <v>455</v>
      </c>
      <c r="M176" s="83" t="s">
        <v>456</v>
      </c>
      <c r="N176" s="83" t="s">
        <v>821</v>
      </c>
      <c r="O176" s="556">
        <v>0</v>
      </c>
      <c r="P176" s="556">
        <v>4500</v>
      </c>
      <c r="Q176" s="559">
        <v>4500</v>
      </c>
      <c r="R176" s="556" t="s">
        <v>458</v>
      </c>
      <c r="S176" s="556">
        <v>0</v>
      </c>
      <c r="T176" s="556">
        <v>0</v>
      </c>
    </row>
    <row r="177" spans="2:20" ht="22.5" x14ac:dyDescent="0.15">
      <c r="B177" s="83" t="s">
        <v>1055</v>
      </c>
      <c r="C177" s="83" t="s">
        <v>1056</v>
      </c>
      <c r="D177" s="555" t="s">
        <v>1297</v>
      </c>
      <c r="E177" s="281" t="s">
        <v>259</v>
      </c>
      <c r="F177" s="83" t="s">
        <v>450</v>
      </c>
      <c r="G177" s="83" t="s">
        <v>522</v>
      </c>
      <c r="H177" s="83" t="s">
        <v>452</v>
      </c>
      <c r="I177" s="83">
        <v>1</v>
      </c>
      <c r="J177" s="555" t="s">
        <v>1303</v>
      </c>
      <c r="K177" s="83" t="s">
        <v>454</v>
      </c>
      <c r="L177" s="83" t="s">
        <v>455</v>
      </c>
      <c r="M177" s="83" t="s">
        <v>456</v>
      </c>
      <c r="N177" s="83" t="s">
        <v>818</v>
      </c>
      <c r="O177" s="556">
        <v>0</v>
      </c>
      <c r="P177" s="556">
        <v>5000</v>
      </c>
      <c r="Q177" s="559">
        <v>5000</v>
      </c>
      <c r="R177" s="556" t="s">
        <v>458</v>
      </c>
      <c r="S177" s="556">
        <v>0</v>
      </c>
      <c r="T177" s="556">
        <v>0</v>
      </c>
    </row>
    <row r="178" spans="2:20" ht="22.5" x14ac:dyDescent="0.15">
      <c r="B178" s="83" t="s">
        <v>1055</v>
      </c>
      <c r="C178" s="83" t="s">
        <v>1202</v>
      </c>
      <c r="D178" s="555" t="s">
        <v>1297</v>
      </c>
      <c r="E178" s="281" t="s">
        <v>259</v>
      </c>
      <c r="F178" s="83" t="s">
        <v>450</v>
      </c>
      <c r="G178" s="83" t="s">
        <v>522</v>
      </c>
      <c r="H178" s="83" t="s">
        <v>452</v>
      </c>
      <c r="I178" s="83">
        <v>1</v>
      </c>
      <c r="J178" s="555" t="s">
        <v>1304</v>
      </c>
      <c r="K178" s="83" t="s">
        <v>454</v>
      </c>
      <c r="L178" s="83" t="s">
        <v>455</v>
      </c>
      <c r="M178" s="83" t="s">
        <v>558</v>
      </c>
      <c r="N178" s="83" t="s">
        <v>808</v>
      </c>
      <c r="O178" s="556">
        <v>0</v>
      </c>
      <c r="P178" s="556">
        <v>3000</v>
      </c>
      <c r="Q178" s="559">
        <v>3000</v>
      </c>
      <c r="R178" s="556" t="s">
        <v>458</v>
      </c>
      <c r="S178" s="556">
        <v>0</v>
      </c>
      <c r="T178" s="556">
        <v>0</v>
      </c>
    </row>
    <row r="179" spans="2:20" ht="22.5" x14ac:dyDescent="0.15">
      <c r="B179" s="83" t="s">
        <v>1055</v>
      </c>
      <c r="C179" s="83" t="s">
        <v>1118</v>
      </c>
      <c r="D179" s="555" t="s">
        <v>1297</v>
      </c>
      <c r="E179" s="281" t="s">
        <v>259</v>
      </c>
      <c r="F179" s="83" t="s">
        <v>450</v>
      </c>
      <c r="G179" s="83" t="s">
        <v>522</v>
      </c>
      <c r="H179" s="83" t="s">
        <v>452</v>
      </c>
      <c r="I179" s="83">
        <v>1</v>
      </c>
      <c r="J179" s="555" t="s">
        <v>1305</v>
      </c>
      <c r="K179" s="83" t="s">
        <v>454</v>
      </c>
      <c r="L179" s="83" t="s">
        <v>455</v>
      </c>
      <c r="M179" s="83" t="s">
        <v>456</v>
      </c>
      <c r="N179" s="83" t="s">
        <v>560</v>
      </c>
      <c r="O179" s="556">
        <v>0</v>
      </c>
      <c r="P179" s="556">
        <v>2500</v>
      </c>
      <c r="Q179" s="559">
        <v>2500</v>
      </c>
      <c r="R179" s="556" t="s">
        <v>458</v>
      </c>
      <c r="S179" s="556">
        <v>0</v>
      </c>
      <c r="T179" s="556">
        <v>0</v>
      </c>
    </row>
    <row r="180" spans="2:20" ht="22.5" x14ac:dyDescent="0.15">
      <c r="B180" s="83" t="s">
        <v>1055</v>
      </c>
      <c r="C180" s="83" t="s">
        <v>1120</v>
      </c>
      <c r="D180" s="555" t="s">
        <v>1297</v>
      </c>
      <c r="E180" s="281" t="s">
        <v>259</v>
      </c>
      <c r="F180" s="83" t="s">
        <v>450</v>
      </c>
      <c r="G180" s="83" t="s">
        <v>522</v>
      </c>
      <c r="H180" s="83" t="s">
        <v>452</v>
      </c>
      <c r="I180" s="83">
        <v>1</v>
      </c>
      <c r="J180" s="555" t="s">
        <v>1306</v>
      </c>
      <c r="K180" s="83" t="s">
        <v>454</v>
      </c>
      <c r="L180" s="83" t="s">
        <v>455</v>
      </c>
      <c r="M180" s="83" t="s">
        <v>456</v>
      </c>
      <c r="N180" s="83" t="s">
        <v>718</v>
      </c>
      <c r="O180" s="556">
        <v>0</v>
      </c>
      <c r="P180" s="556">
        <v>6500</v>
      </c>
      <c r="Q180" s="559">
        <v>6500</v>
      </c>
      <c r="R180" s="556" t="s">
        <v>458</v>
      </c>
      <c r="S180" s="556">
        <v>0</v>
      </c>
      <c r="T180" s="556">
        <v>0</v>
      </c>
    </row>
    <row r="181" spans="2:20" ht="22.5" x14ac:dyDescent="0.15">
      <c r="B181" s="83" t="s">
        <v>1055</v>
      </c>
      <c r="C181" s="83" t="s">
        <v>1122</v>
      </c>
      <c r="D181" s="555" t="s">
        <v>1297</v>
      </c>
      <c r="E181" s="281" t="s">
        <v>259</v>
      </c>
      <c r="F181" s="83" t="s">
        <v>450</v>
      </c>
      <c r="G181" s="83" t="s">
        <v>522</v>
      </c>
      <c r="H181" s="83" t="s">
        <v>452</v>
      </c>
      <c r="I181" s="83">
        <v>1</v>
      </c>
      <c r="J181" s="555" t="s">
        <v>1307</v>
      </c>
      <c r="K181" s="83" t="s">
        <v>454</v>
      </c>
      <c r="L181" s="83" t="s">
        <v>455</v>
      </c>
      <c r="M181" s="83" t="s">
        <v>573</v>
      </c>
      <c r="N181" s="83" t="s">
        <v>762</v>
      </c>
      <c r="O181" s="556">
        <v>0</v>
      </c>
      <c r="P181" s="556">
        <v>4000</v>
      </c>
      <c r="Q181" s="559">
        <v>4000</v>
      </c>
      <c r="R181" s="556" t="s">
        <v>458</v>
      </c>
      <c r="S181" s="556">
        <v>0</v>
      </c>
      <c r="T181" s="556">
        <v>0</v>
      </c>
    </row>
    <row r="182" spans="2:20" ht="22.5" x14ac:dyDescent="0.15">
      <c r="B182" s="83" t="s">
        <v>1055</v>
      </c>
      <c r="C182" s="83" t="s">
        <v>1124</v>
      </c>
      <c r="D182" s="555" t="s">
        <v>1297</v>
      </c>
      <c r="E182" s="281" t="s">
        <v>259</v>
      </c>
      <c r="F182" s="83" t="s">
        <v>450</v>
      </c>
      <c r="G182" s="83" t="s">
        <v>522</v>
      </c>
      <c r="H182" s="83" t="s">
        <v>452</v>
      </c>
      <c r="I182" s="83">
        <v>1</v>
      </c>
      <c r="J182" s="555" t="s">
        <v>1308</v>
      </c>
      <c r="K182" s="83" t="s">
        <v>454</v>
      </c>
      <c r="L182" s="83" t="s">
        <v>455</v>
      </c>
      <c r="M182" s="83" t="s">
        <v>508</v>
      </c>
      <c r="N182" s="83" t="s">
        <v>457</v>
      </c>
      <c r="O182" s="556">
        <v>0</v>
      </c>
      <c r="P182" s="556">
        <v>5000</v>
      </c>
      <c r="Q182" s="559">
        <v>5000</v>
      </c>
      <c r="R182" s="556" t="s">
        <v>458</v>
      </c>
      <c r="S182" s="556">
        <v>0</v>
      </c>
      <c r="T182" s="556">
        <v>0</v>
      </c>
    </row>
    <row r="183" spans="2:20" ht="22.5" x14ac:dyDescent="0.15">
      <c r="B183" s="83" t="s">
        <v>1055</v>
      </c>
      <c r="C183" s="83" t="s">
        <v>1309</v>
      </c>
      <c r="D183" s="555" t="s">
        <v>1297</v>
      </c>
      <c r="E183" s="281" t="s">
        <v>259</v>
      </c>
      <c r="F183" s="83" t="s">
        <v>450</v>
      </c>
      <c r="G183" s="83" t="s">
        <v>522</v>
      </c>
      <c r="H183" s="83" t="s">
        <v>452</v>
      </c>
      <c r="I183" s="83">
        <v>1</v>
      </c>
      <c r="J183" s="555" t="s">
        <v>1310</v>
      </c>
      <c r="K183" s="83" t="s">
        <v>454</v>
      </c>
      <c r="L183" s="83" t="s">
        <v>455</v>
      </c>
      <c r="M183" s="83" t="s">
        <v>456</v>
      </c>
      <c r="N183" s="83" t="s">
        <v>736</v>
      </c>
      <c r="O183" s="556">
        <v>0</v>
      </c>
      <c r="P183" s="556">
        <v>3000</v>
      </c>
      <c r="Q183" s="559">
        <v>3000</v>
      </c>
      <c r="R183" s="556" t="s">
        <v>458</v>
      </c>
      <c r="S183" s="556">
        <v>0</v>
      </c>
      <c r="T183" s="556">
        <v>0</v>
      </c>
    </row>
    <row r="184" spans="2:20" ht="22.5" x14ac:dyDescent="0.15">
      <c r="B184" s="83" t="s">
        <v>1055</v>
      </c>
      <c r="C184" s="83" t="s">
        <v>1112</v>
      </c>
      <c r="D184" s="555" t="s">
        <v>1297</v>
      </c>
      <c r="E184" s="281" t="s">
        <v>259</v>
      </c>
      <c r="F184" s="83" t="s">
        <v>450</v>
      </c>
      <c r="G184" s="83" t="s">
        <v>522</v>
      </c>
      <c r="H184" s="83" t="s">
        <v>452</v>
      </c>
      <c r="I184" s="83">
        <v>1</v>
      </c>
      <c r="J184" s="555" t="s">
        <v>1311</v>
      </c>
      <c r="K184" s="83" t="s">
        <v>454</v>
      </c>
      <c r="L184" s="83" t="s">
        <v>455</v>
      </c>
      <c r="M184" s="83" t="s">
        <v>456</v>
      </c>
      <c r="N184" s="83" t="s">
        <v>779</v>
      </c>
      <c r="O184" s="556">
        <v>0</v>
      </c>
      <c r="P184" s="556">
        <v>2000</v>
      </c>
      <c r="Q184" s="559">
        <v>2000</v>
      </c>
      <c r="R184" s="556" t="s">
        <v>458</v>
      </c>
      <c r="S184" s="556">
        <v>0</v>
      </c>
      <c r="T184" s="556">
        <v>0</v>
      </c>
    </row>
    <row r="185" spans="2:20" ht="22.5" x14ac:dyDescent="0.15">
      <c r="B185" s="83" t="s">
        <v>1055</v>
      </c>
      <c r="C185" s="83" t="s">
        <v>1059</v>
      </c>
      <c r="D185" s="555" t="s">
        <v>1297</v>
      </c>
      <c r="E185" s="281" t="s">
        <v>259</v>
      </c>
      <c r="F185" s="83" t="s">
        <v>450</v>
      </c>
      <c r="G185" s="83" t="s">
        <v>522</v>
      </c>
      <c r="H185" s="83" t="s">
        <v>452</v>
      </c>
      <c r="I185" s="83">
        <v>1</v>
      </c>
      <c r="J185" s="555" t="s">
        <v>1312</v>
      </c>
      <c r="K185" s="83" t="s">
        <v>454</v>
      </c>
      <c r="L185" s="83" t="s">
        <v>455</v>
      </c>
      <c r="M185" s="83" t="s">
        <v>558</v>
      </c>
      <c r="N185" s="83" t="s">
        <v>515</v>
      </c>
      <c r="O185" s="556">
        <v>0</v>
      </c>
      <c r="P185" s="556">
        <v>1500</v>
      </c>
      <c r="Q185" s="559">
        <v>1500</v>
      </c>
      <c r="R185" s="556" t="s">
        <v>458</v>
      </c>
      <c r="S185" s="556">
        <v>0</v>
      </c>
      <c r="T185" s="556">
        <v>0</v>
      </c>
    </row>
    <row r="186" spans="2:20" ht="22.5" x14ac:dyDescent="0.15">
      <c r="B186" s="83" t="s">
        <v>1055</v>
      </c>
      <c r="C186" s="83" t="s">
        <v>1234</v>
      </c>
      <c r="D186" s="555" t="s">
        <v>1297</v>
      </c>
      <c r="E186" s="281" t="s">
        <v>259</v>
      </c>
      <c r="F186" s="83" t="s">
        <v>450</v>
      </c>
      <c r="G186" s="83" t="s">
        <v>522</v>
      </c>
      <c r="H186" s="83" t="s">
        <v>452</v>
      </c>
      <c r="I186" s="83">
        <v>1</v>
      </c>
      <c r="J186" s="555" t="s">
        <v>1313</v>
      </c>
      <c r="K186" s="83" t="s">
        <v>454</v>
      </c>
      <c r="L186" s="83" t="s">
        <v>455</v>
      </c>
      <c r="M186" s="83" t="s">
        <v>456</v>
      </c>
      <c r="N186" s="83" t="s">
        <v>761</v>
      </c>
      <c r="O186" s="556">
        <v>0</v>
      </c>
      <c r="P186" s="556">
        <v>2000</v>
      </c>
      <c r="Q186" s="559">
        <v>2000</v>
      </c>
      <c r="R186" s="556" t="s">
        <v>458</v>
      </c>
      <c r="S186" s="556">
        <v>0</v>
      </c>
      <c r="T186" s="556">
        <v>0</v>
      </c>
    </row>
    <row r="187" spans="2:20" ht="22.5" x14ac:dyDescent="0.15">
      <c r="B187" s="83" t="s">
        <v>1055</v>
      </c>
      <c r="C187" s="83" t="s">
        <v>1224</v>
      </c>
      <c r="D187" s="555" t="s">
        <v>1297</v>
      </c>
      <c r="E187" s="281" t="s">
        <v>259</v>
      </c>
      <c r="F187" s="83" t="s">
        <v>450</v>
      </c>
      <c r="G187" s="83" t="s">
        <v>522</v>
      </c>
      <c r="H187" s="83" t="s">
        <v>452</v>
      </c>
      <c r="I187" s="83">
        <v>1</v>
      </c>
      <c r="J187" s="555" t="s">
        <v>1314</v>
      </c>
      <c r="K187" s="83" t="s">
        <v>454</v>
      </c>
      <c r="L187" s="83" t="s">
        <v>455</v>
      </c>
      <c r="M187" s="83" t="s">
        <v>456</v>
      </c>
      <c r="N187" s="83" t="s">
        <v>785</v>
      </c>
      <c r="O187" s="556">
        <v>0</v>
      </c>
      <c r="P187" s="556">
        <v>1500</v>
      </c>
      <c r="Q187" s="559">
        <v>1500</v>
      </c>
      <c r="R187" s="556" t="s">
        <v>458</v>
      </c>
      <c r="S187" s="556">
        <v>0</v>
      </c>
      <c r="T187" s="556">
        <v>0</v>
      </c>
    </row>
    <row r="188" spans="2:20" ht="22.5" x14ac:dyDescent="0.15">
      <c r="B188" s="83" t="s">
        <v>1055</v>
      </c>
      <c r="C188" s="83" t="s">
        <v>1256</v>
      </c>
      <c r="D188" s="555" t="s">
        <v>1297</v>
      </c>
      <c r="E188" s="281" t="s">
        <v>259</v>
      </c>
      <c r="F188" s="83" t="s">
        <v>450</v>
      </c>
      <c r="G188" s="83" t="s">
        <v>522</v>
      </c>
      <c r="H188" s="83" t="s">
        <v>452</v>
      </c>
      <c r="I188" s="83">
        <v>1</v>
      </c>
      <c r="J188" s="555" t="s">
        <v>1315</v>
      </c>
      <c r="K188" s="83" t="s">
        <v>454</v>
      </c>
      <c r="L188" s="83" t="s">
        <v>455</v>
      </c>
      <c r="M188" s="83" t="s">
        <v>456</v>
      </c>
      <c r="N188" s="83" t="s">
        <v>862</v>
      </c>
      <c r="O188" s="556">
        <v>0</v>
      </c>
      <c r="P188" s="556">
        <v>3000</v>
      </c>
      <c r="Q188" s="559">
        <v>3000</v>
      </c>
      <c r="R188" s="556" t="s">
        <v>458</v>
      </c>
      <c r="S188" s="556">
        <v>0</v>
      </c>
      <c r="T188" s="556">
        <v>0</v>
      </c>
    </row>
    <row r="189" spans="2:20" ht="22.5" x14ac:dyDescent="0.15">
      <c r="B189" s="83" t="s">
        <v>1055</v>
      </c>
      <c r="C189" s="83" t="s">
        <v>1061</v>
      </c>
      <c r="D189" s="555" t="s">
        <v>1297</v>
      </c>
      <c r="E189" s="281" t="s">
        <v>259</v>
      </c>
      <c r="F189" s="83" t="s">
        <v>450</v>
      </c>
      <c r="G189" s="83" t="s">
        <v>522</v>
      </c>
      <c r="H189" s="83" t="s">
        <v>452</v>
      </c>
      <c r="I189" s="83">
        <v>1</v>
      </c>
      <c r="J189" s="555" t="s">
        <v>1316</v>
      </c>
      <c r="K189" s="83" t="s">
        <v>454</v>
      </c>
      <c r="L189" s="83" t="s">
        <v>481</v>
      </c>
      <c r="M189" s="83" t="s">
        <v>481</v>
      </c>
      <c r="N189" s="83" t="s">
        <v>554</v>
      </c>
      <c r="O189" s="556">
        <v>0</v>
      </c>
      <c r="P189" s="556">
        <v>2000</v>
      </c>
      <c r="Q189" s="559">
        <v>2000</v>
      </c>
      <c r="R189" s="556" t="s">
        <v>458</v>
      </c>
      <c r="S189" s="556">
        <v>0</v>
      </c>
      <c r="T189" s="556">
        <v>0</v>
      </c>
    </row>
    <row r="190" spans="2:20" ht="22.5" x14ac:dyDescent="0.15">
      <c r="B190" s="83" t="s">
        <v>1055</v>
      </c>
      <c r="C190" s="83" t="s">
        <v>1063</v>
      </c>
      <c r="D190" s="555" t="s">
        <v>1297</v>
      </c>
      <c r="E190" s="281" t="s">
        <v>259</v>
      </c>
      <c r="F190" s="83" t="s">
        <v>450</v>
      </c>
      <c r="G190" s="83" t="s">
        <v>522</v>
      </c>
      <c r="H190" s="83" t="s">
        <v>452</v>
      </c>
      <c r="I190" s="83">
        <v>1</v>
      </c>
      <c r="J190" s="555" t="s">
        <v>1317</v>
      </c>
      <c r="K190" s="83" t="s">
        <v>454</v>
      </c>
      <c r="L190" s="83" t="s">
        <v>481</v>
      </c>
      <c r="M190" s="83" t="s">
        <v>579</v>
      </c>
      <c r="N190" s="83" t="s">
        <v>813</v>
      </c>
      <c r="O190" s="556">
        <v>0</v>
      </c>
      <c r="P190" s="556">
        <v>5000</v>
      </c>
      <c r="Q190" s="559">
        <v>5000</v>
      </c>
      <c r="R190" s="556" t="s">
        <v>458</v>
      </c>
      <c r="S190" s="556">
        <v>0</v>
      </c>
      <c r="T190" s="556">
        <v>0</v>
      </c>
    </row>
    <row r="191" spans="2:20" ht="22.5" x14ac:dyDescent="0.15">
      <c r="B191" s="83" t="s">
        <v>1055</v>
      </c>
      <c r="C191" s="83" t="s">
        <v>1318</v>
      </c>
      <c r="D191" s="555" t="s">
        <v>1297</v>
      </c>
      <c r="E191" s="281" t="s">
        <v>259</v>
      </c>
      <c r="F191" s="83" t="s">
        <v>450</v>
      </c>
      <c r="G191" s="83" t="s">
        <v>522</v>
      </c>
      <c r="H191" s="83" t="s">
        <v>452</v>
      </c>
      <c r="I191" s="83">
        <v>1</v>
      </c>
      <c r="J191" s="555" t="s">
        <v>1319</v>
      </c>
      <c r="K191" s="83" t="s">
        <v>454</v>
      </c>
      <c r="L191" s="83" t="s">
        <v>455</v>
      </c>
      <c r="M191" s="83" t="s">
        <v>582</v>
      </c>
      <c r="N191" s="83" t="s">
        <v>582</v>
      </c>
      <c r="O191" s="556">
        <v>0</v>
      </c>
      <c r="P191" s="556">
        <v>2000</v>
      </c>
      <c r="Q191" s="559">
        <v>2000</v>
      </c>
      <c r="R191" s="556" t="s">
        <v>458</v>
      </c>
      <c r="S191" s="556">
        <v>0</v>
      </c>
      <c r="T191" s="556">
        <v>0</v>
      </c>
    </row>
    <row r="192" spans="2:20" ht="22.5" x14ac:dyDescent="0.15">
      <c r="B192" s="83" t="s">
        <v>1055</v>
      </c>
      <c r="C192" s="83" t="s">
        <v>1320</v>
      </c>
      <c r="D192" s="555" t="s">
        <v>1297</v>
      </c>
      <c r="E192" s="281" t="s">
        <v>259</v>
      </c>
      <c r="F192" s="83" t="s">
        <v>450</v>
      </c>
      <c r="G192" s="83" t="s">
        <v>522</v>
      </c>
      <c r="H192" s="83" t="s">
        <v>452</v>
      </c>
      <c r="I192" s="83">
        <v>1</v>
      </c>
      <c r="J192" s="555" t="s">
        <v>1321</v>
      </c>
      <c r="K192" s="83" t="s">
        <v>454</v>
      </c>
      <c r="L192" s="83" t="s">
        <v>455</v>
      </c>
      <c r="M192" s="83" t="s">
        <v>456</v>
      </c>
      <c r="N192" s="83" t="s">
        <v>651</v>
      </c>
      <c r="O192" s="556">
        <v>0</v>
      </c>
      <c r="P192" s="556">
        <v>3500</v>
      </c>
      <c r="Q192" s="559">
        <v>3500</v>
      </c>
      <c r="R192" s="556" t="s">
        <v>458</v>
      </c>
      <c r="S192" s="556">
        <v>0</v>
      </c>
      <c r="T192" s="556">
        <v>0</v>
      </c>
    </row>
    <row r="193" spans="2:20" ht="22.5" x14ac:dyDescent="0.15">
      <c r="B193" s="83" t="s">
        <v>1055</v>
      </c>
      <c r="C193" s="83" t="s">
        <v>1322</v>
      </c>
      <c r="D193" s="555" t="s">
        <v>1297</v>
      </c>
      <c r="E193" s="281" t="s">
        <v>259</v>
      </c>
      <c r="F193" s="83" t="s">
        <v>450</v>
      </c>
      <c r="G193" s="83" t="s">
        <v>522</v>
      </c>
      <c r="H193" s="83" t="s">
        <v>452</v>
      </c>
      <c r="I193" s="83">
        <v>1</v>
      </c>
      <c r="J193" s="555" t="s">
        <v>1323</v>
      </c>
      <c r="K193" s="83" t="s">
        <v>454</v>
      </c>
      <c r="L193" s="83" t="s">
        <v>719</v>
      </c>
      <c r="M193" s="83" t="s">
        <v>490</v>
      </c>
      <c r="N193" s="83" t="s">
        <v>693</v>
      </c>
      <c r="O193" s="556">
        <v>0</v>
      </c>
      <c r="P193" s="556">
        <v>5000</v>
      </c>
      <c r="Q193" s="559">
        <v>5000</v>
      </c>
      <c r="R193" s="556" t="s">
        <v>458</v>
      </c>
      <c r="S193" s="556">
        <v>0</v>
      </c>
      <c r="T193" s="556">
        <v>0</v>
      </c>
    </row>
    <row r="194" spans="2:20" ht="22.5" x14ac:dyDescent="0.15">
      <c r="B194" s="83" t="s">
        <v>1055</v>
      </c>
      <c r="C194" s="83" t="s">
        <v>1324</v>
      </c>
      <c r="D194" s="555" t="s">
        <v>1297</v>
      </c>
      <c r="E194" s="281" t="s">
        <v>259</v>
      </c>
      <c r="F194" s="83" t="s">
        <v>450</v>
      </c>
      <c r="G194" s="83" t="s">
        <v>522</v>
      </c>
      <c r="H194" s="83" t="s">
        <v>452</v>
      </c>
      <c r="I194" s="83">
        <v>1</v>
      </c>
      <c r="J194" s="555" t="s">
        <v>1325</v>
      </c>
      <c r="K194" s="83" t="s">
        <v>454</v>
      </c>
      <c r="L194" s="83" t="s">
        <v>498</v>
      </c>
      <c r="M194" s="83" t="s">
        <v>506</v>
      </c>
      <c r="N194" s="83" t="s">
        <v>839</v>
      </c>
      <c r="O194" s="556">
        <v>0</v>
      </c>
      <c r="P194" s="556">
        <v>10000</v>
      </c>
      <c r="Q194" s="559">
        <v>10000</v>
      </c>
      <c r="R194" s="556" t="s">
        <v>458</v>
      </c>
      <c r="S194" s="556">
        <v>0</v>
      </c>
      <c r="T194" s="556">
        <v>0</v>
      </c>
    </row>
    <row r="195" spans="2:20" ht="22.5" x14ac:dyDescent="0.15">
      <c r="B195" s="83" t="s">
        <v>1055</v>
      </c>
      <c r="C195" s="83" t="s">
        <v>1309</v>
      </c>
      <c r="D195" s="555" t="s">
        <v>1326</v>
      </c>
      <c r="E195" s="281" t="s">
        <v>259</v>
      </c>
      <c r="F195" s="83" t="s">
        <v>450</v>
      </c>
      <c r="G195" s="83" t="s">
        <v>522</v>
      </c>
      <c r="H195" s="83" t="s">
        <v>472</v>
      </c>
      <c r="I195" s="83">
        <v>1</v>
      </c>
      <c r="J195" s="555" t="s">
        <v>1327</v>
      </c>
      <c r="K195" s="83" t="s">
        <v>454</v>
      </c>
      <c r="L195" s="83" t="s">
        <v>455</v>
      </c>
      <c r="M195" s="83" t="s">
        <v>456</v>
      </c>
      <c r="N195" s="83" t="s">
        <v>679</v>
      </c>
      <c r="O195" s="556">
        <v>0</v>
      </c>
      <c r="P195" s="556">
        <v>3500</v>
      </c>
      <c r="Q195" s="559">
        <v>3500</v>
      </c>
      <c r="R195" s="556" t="s">
        <v>458</v>
      </c>
      <c r="S195" s="556">
        <v>0</v>
      </c>
      <c r="T195" s="556">
        <v>0</v>
      </c>
    </row>
    <row r="196" spans="2:20" ht="22.5" x14ac:dyDescent="0.15">
      <c r="B196" s="83" t="s">
        <v>1055</v>
      </c>
      <c r="C196" s="83" t="s">
        <v>1322</v>
      </c>
      <c r="D196" s="555" t="s">
        <v>1090</v>
      </c>
      <c r="E196" s="281" t="s">
        <v>259</v>
      </c>
      <c r="F196" s="83" t="s">
        <v>450</v>
      </c>
      <c r="G196" s="83" t="s">
        <v>522</v>
      </c>
      <c r="H196" s="83" t="s">
        <v>452</v>
      </c>
      <c r="I196" s="83">
        <v>1</v>
      </c>
      <c r="J196" s="555" t="s">
        <v>1328</v>
      </c>
      <c r="K196" s="83" t="s">
        <v>454</v>
      </c>
      <c r="L196" s="83" t="s">
        <v>455</v>
      </c>
      <c r="M196" s="83" t="s">
        <v>563</v>
      </c>
      <c r="N196" s="83" t="s">
        <v>563</v>
      </c>
      <c r="O196" s="556">
        <v>0</v>
      </c>
      <c r="P196" s="556">
        <v>240</v>
      </c>
      <c r="Q196" s="557">
        <v>240</v>
      </c>
      <c r="R196" s="556" t="s">
        <v>458</v>
      </c>
      <c r="S196" s="556">
        <v>0</v>
      </c>
      <c r="T196" s="556">
        <v>0</v>
      </c>
    </row>
    <row r="197" spans="2:20" ht="22.5" x14ac:dyDescent="0.15">
      <c r="B197" s="83" t="s">
        <v>1055</v>
      </c>
      <c r="C197" s="83" t="s">
        <v>1112</v>
      </c>
      <c r="D197" s="555" t="s">
        <v>1156</v>
      </c>
      <c r="E197" s="281" t="s">
        <v>259</v>
      </c>
      <c r="F197" s="83" t="s">
        <v>450</v>
      </c>
      <c r="G197" s="83" t="s">
        <v>522</v>
      </c>
      <c r="H197" s="83" t="s">
        <v>452</v>
      </c>
      <c r="I197" s="83">
        <v>1</v>
      </c>
      <c r="J197" s="555" t="s">
        <v>1328</v>
      </c>
      <c r="K197" s="83" t="s">
        <v>454</v>
      </c>
      <c r="L197" s="83" t="s">
        <v>455</v>
      </c>
      <c r="M197" s="83" t="s">
        <v>563</v>
      </c>
      <c r="N197" s="83" t="s">
        <v>563</v>
      </c>
      <c r="O197" s="556">
        <v>0</v>
      </c>
      <c r="P197" s="556">
        <v>430</v>
      </c>
      <c r="Q197" s="557">
        <v>430</v>
      </c>
      <c r="R197" s="556" t="s">
        <v>458</v>
      </c>
      <c r="S197" s="556">
        <v>0</v>
      </c>
      <c r="T197" s="556">
        <v>0</v>
      </c>
    </row>
    <row r="198" spans="2:20" ht="22.5" x14ac:dyDescent="0.15">
      <c r="B198" s="83" t="s">
        <v>1055</v>
      </c>
      <c r="C198" s="83" t="s">
        <v>1063</v>
      </c>
      <c r="D198" s="555" t="s">
        <v>1156</v>
      </c>
      <c r="E198" s="281" t="s">
        <v>259</v>
      </c>
      <c r="F198" s="83" t="s">
        <v>450</v>
      </c>
      <c r="G198" s="83" t="s">
        <v>522</v>
      </c>
      <c r="H198" s="83" t="s">
        <v>452</v>
      </c>
      <c r="I198" s="83">
        <v>1</v>
      </c>
      <c r="J198" s="555" t="s">
        <v>1329</v>
      </c>
      <c r="K198" s="83" t="s">
        <v>454</v>
      </c>
      <c r="L198" s="83" t="s">
        <v>516</v>
      </c>
      <c r="M198" s="83" t="s">
        <v>516</v>
      </c>
      <c r="N198" s="83" t="s">
        <v>574</v>
      </c>
      <c r="O198" s="556">
        <v>0</v>
      </c>
      <c r="P198" s="556">
        <v>1200</v>
      </c>
      <c r="Q198" s="559">
        <v>1200</v>
      </c>
      <c r="R198" s="556" t="s">
        <v>458</v>
      </c>
      <c r="S198" s="556">
        <v>0</v>
      </c>
      <c r="T198" s="556">
        <v>0</v>
      </c>
    </row>
    <row r="199" spans="2:20" ht="22.5" x14ac:dyDescent="0.15">
      <c r="B199" s="83" t="s">
        <v>1055</v>
      </c>
      <c r="C199" s="83" t="s">
        <v>1056</v>
      </c>
      <c r="D199" s="555" t="s">
        <v>1330</v>
      </c>
      <c r="E199" s="281" t="s">
        <v>259</v>
      </c>
      <c r="F199" s="83" t="s">
        <v>450</v>
      </c>
      <c r="G199" s="83" t="s">
        <v>522</v>
      </c>
      <c r="H199" s="83" t="s">
        <v>452</v>
      </c>
      <c r="I199" s="83">
        <v>1</v>
      </c>
      <c r="J199" s="555" t="s">
        <v>461</v>
      </c>
      <c r="K199" s="83" t="s">
        <v>454</v>
      </c>
      <c r="L199" s="83" t="s">
        <v>455</v>
      </c>
      <c r="M199" s="83" t="s">
        <v>456</v>
      </c>
      <c r="N199" s="83" t="s">
        <v>462</v>
      </c>
      <c r="O199" s="556">
        <v>0</v>
      </c>
      <c r="P199" s="556">
        <v>342</v>
      </c>
      <c r="Q199" s="557">
        <v>342</v>
      </c>
      <c r="R199" s="556" t="s">
        <v>458</v>
      </c>
      <c r="S199" s="556">
        <v>0</v>
      </c>
      <c r="T199" s="556">
        <v>0</v>
      </c>
    </row>
    <row r="200" spans="2:20" ht="22.5" x14ac:dyDescent="0.15">
      <c r="B200" s="83" t="s">
        <v>1055</v>
      </c>
      <c r="C200" s="83" t="s">
        <v>1202</v>
      </c>
      <c r="D200" s="555" t="s">
        <v>1330</v>
      </c>
      <c r="E200" s="281" t="s">
        <v>259</v>
      </c>
      <c r="F200" s="83" t="s">
        <v>450</v>
      </c>
      <c r="G200" s="83" t="s">
        <v>522</v>
      </c>
      <c r="H200" s="83" t="s">
        <v>452</v>
      </c>
      <c r="I200" s="83">
        <v>1</v>
      </c>
      <c r="J200" s="555" t="s">
        <v>1280</v>
      </c>
      <c r="K200" s="83" t="s">
        <v>454</v>
      </c>
      <c r="L200" s="83" t="s">
        <v>455</v>
      </c>
      <c r="M200" s="83" t="s">
        <v>525</v>
      </c>
      <c r="N200" s="83" t="s">
        <v>762</v>
      </c>
      <c r="O200" s="556">
        <v>0</v>
      </c>
      <c r="P200" s="556">
        <v>240</v>
      </c>
      <c r="Q200" s="557">
        <v>240</v>
      </c>
      <c r="R200" s="556" t="s">
        <v>458</v>
      </c>
      <c r="S200" s="556">
        <v>0</v>
      </c>
      <c r="T200" s="556">
        <v>0</v>
      </c>
    </row>
    <row r="201" spans="2:20" ht="22.5" x14ac:dyDescent="0.15">
      <c r="B201" s="83" t="s">
        <v>1055</v>
      </c>
      <c r="C201" s="83" t="s">
        <v>1118</v>
      </c>
      <c r="D201" s="555" t="s">
        <v>1330</v>
      </c>
      <c r="E201" s="281" t="s">
        <v>259</v>
      </c>
      <c r="F201" s="83" t="s">
        <v>450</v>
      </c>
      <c r="G201" s="83" t="s">
        <v>522</v>
      </c>
      <c r="H201" s="83" t="s">
        <v>452</v>
      </c>
      <c r="I201" s="83">
        <v>1</v>
      </c>
      <c r="J201" s="555" t="s">
        <v>1331</v>
      </c>
      <c r="K201" s="83" t="s">
        <v>454</v>
      </c>
      <c r="L201" s="83" t="s">
        <v>455</v>
      </c>
      <c r="M201" s="83" t="s">
        <v>456</v>
      </c>
      <c r="N201" s="83" t="s">
        <v>779</v>
      </c>
      <c r="O201" s="556">
        <v>0</v>
      </c>
      <c r="P201" s="556">
        <v>1620</v>
      </c>
      <c r="Q201" s="559">
        <v>1620</v>
      </c>
      <c r="R201" s="556" t="s">
        <v>458</v>
      </c>
      <c r="S201" s="556">
        <v>0</v>
      </c>
      <c r="T201" s="556">
        <v>0</v>
      </c>
    </row>
    <row r="202" spans="2:20" ht="22.5" x14ac:dyDescent="0.15">
      <c r="B202" s="83" t="s">
        <v>1055</v>
      </c>
      <c r="C202" s="83" t="s">
        <v>1120</v>
      </c>
      <c r="D202" s="555" t="s">
        <v>1330</v>
      </c>
      <c r="E202" s="281" t="s">
        <v>259</v>
      </c>
      <c r="F202" s="83" t="s">
        <v>450</v>
      </c>
      <c r="G202" s="83" t="s">
        <v>522</v>
      </c>
      <c r="H202" s="83" t="s">
        <v>452</v>
      </c>
      <c r="I202" s="83">
        <v>1</v>
      </c>
      <c r="J202" s="555" t="s">
        <v>1332</v>
      </c>
      <c r="K202" s="83" t="s">
        <v>454</v>
      </c>
      <c r="L202" s="83" t="s">
        <v>455</v>
      </c>
      <c r="M202" s="83" t="s">
        <v>558</v>
      </c>
      <c r="N202" s="83" t="s">
        <v>515</v>
      </c>
      <c r="O202" s="556">
        <v>0</v>
      </c>
      <c r="P202" s="556">
        <v>600</v>
      </c>
      <c r="Q202" s="557">
        <v>600</v>
      </c>
      <c r="R202" s="556" t="s">
        <v>458</v>
      </c>
      <c r="S202" s="556">
        <v>0</v>
      </c>
      <c r="T202" s="556">
        <v>0</v>
      </c>
    </row>
    <row r="203" spans="2:20" ht="22.5" x14ac:dyDescent="0.15">
      <c r="B203" s="83" t="s">
        <v>1055</v>
      </c>
      <c r="C203" s="83" t="s">
        <v>1122</v>
      </c>
      <c r="D203" s="555" t="s">
        <v>1330</v>
      </c>
      <c r="E203" s="281" t="s">
        <v>259</v>
      </c>
      <c r="F203" s="83" t="s">
        <v>450</v>
      </c>
      <c r="G203" s="83" t="s">
        <v>522</v>
      </c>
      <c r="H203" s="83" t="s">
        <v>452</v>
      </c>
      <c r="I203" s="83">
        <v>1</v>
      </c>
      <c r="J203" s="555" t="s">
        <v>1333</v>
      </c>
      <c r="K203" s="83" t="s">
        <v>454</v>
      </c>
      <c r="L203" s="83" t="s">
        <v>455</v>
      </c>
      <c r="M203" s="83" t="s">
        <v>456</v>
      </c>
      <c r="N203" s="83" t="s">
        <v>662</v>
      </c>
      <c r="O203" s="556">
        <v>0</v>
      </c>
      <c r="P203" s="556">
        <v>620</v>
      </c>
      <c r="Q203" s="557">
        <v>620</v>
      </c>
      <c r="R203" s="556" t="s">
        <v>458</v>
      </c>
      <c r="S203" s="556">
        <v>0</v>
      </c>
      <c r="T203" s="556">
        <v>0</v>
      </c>
    </row>
    <row r="204" spans="2:20" ht="22.5" x14ac:dyDescent="0.15">
      <c r="B204" s="83" t="s">
        <v>1055</v>
      </c>
      <c r="C204" s="83" t="s">
        <v>1334</v>
      </c>
      <c r="D204" s="555" t="s">
        <v>1330</v>
      </c>
      <c r="E204" s="281" t="s">
        <v>259</v>
      </c>
      <c r="F204" s="83" t="s">
        <v>450</v>
      </c>
      <c r="G204" s="83" t="s">
        <v>522</v>
      </c>
      <c r="H204" s="83" t="s">
        <v>452</v>
      </c>
      <c r="I204" s="83">
        <v>1</v>
      </c>
      <c r="J204" s="555" t="s">
        <v>1335</v>
      </c>
      <c r="K204" s="83" t="s">
        <v>454</v>
      </c>
      <c r="L204" s="83" t="s">
        <v>610</v>
      </c>
      <c r="M204" s="83" t="s">
        <v>538</v>
      </c>
      <c r="N204" s="83" t="s">
        <v>610</v>
      </c>
      <c r="O204" s="556">
        <v>0</v>
      </c>
      <c r="P204" s="556">
        <v>380</v>
      </c>
      <c r="Q204" s="557">
        <v>380</v>
      </c>
      <c r="R204" s="556" t="s">
        <v>458</v>
      </c>
      <c r="S204" s="556">
        <v>0</v>
      </c>
      <c r="T204" s="556">
        <v>0</v>
      </c>
    </row>
    <row r="205" spans="2:20" ht="22.5" x14ac:dyDescent="0.15">
      <c r="B205" s="83" t="s">
        <v>1055</v>
      </c>
      <c r="C205" s="83" t="s">
        <v>1118</v>
      </c>
      <c r="D205" s="555" t="s">
        <v>1154</v>
      </c>
      <c r="E205" s="281" t="s">
        <v>259</v>
      </c>
      <c r="F205" s="83" t="s">
        <v>450</v>
      </c>
      <c r="G205" s="83" t="s">
        <v>522</v>
      </c>
      <c r="H205" s="83" t="s">
        <v>452</v>
      </c>
      <c r="I205" s="83">
        <v>1</v>
      </c>
      <c r="J205" s="555" t="s">
        <v>1336</v>
      </c>
      <c r="K205" s="83" t="s">
        <v>454</v>
      </c>
      <c r="L205" s="83" t="s">
        <v>455</v>
      </c>
      <c r="M205" s="83" t="s">
        <v>456</v>
      </c>
      <c r="N205" s="83" t="s">
        <v>680</v>
      </c>
      <c r="O205" s="556">
        <v>0</v>
      </c>
      <c r="P205" s="556">
        <v>196</v>
      </c>
      <c r="Q205" s="557">
        <v>196</v>
      </c>
      <c r="R205" s="556" t="s">
        <v>458</v>
      </c>
      <c r="S205" s="556">
        <v>0</v>
      </c>
      <c r="T205" s="556">
        <v>0</v>
      </c>
    </row>
    <row r="206" spans="2:20" ht="22.5" x14ac:dyDescent="0.15">
      <c r="B206" s="83" t="s">
        <v>1055</v>
      </c>
      <c r="C206" s="83" t="s">
        <v>1234</v>
      </c>
      <c r="D206" s="555" t="s">
        <v>1154</v>
      </c>
      <c r="E206" s="281" t="s">
        <v>259</v>
      </c>
      <c r="F206" s="83" t="s">
        <v>450</v>
      </c>
      <c r="G206" s="83" t="s">
        <v>522</v>
      </c>
      <c r="H206" s="83" t="s">
        <v>452</v>
      </c>
      <c r="I206" s="83">
        <v>1</v>
      </c>
      <c r="J206" s="555" t="s">
        <v>1337</v>
      </c>
      <c r="K206" s="83" t="s">
        <v>454</v>
      </c>
      <c r="L206" s="83" t="s">
        <v>455</v>
      </c>
      <c r="M206" s="83" t="s">
        <v>508</v>
      </c>
      <c r="N206" s="83" t="s">
        <v>843</v>
      </c>
      <c r="O206" s="556">
        <v>0</v>
      </c>
      <c r="P206" s="556">
        <v>200</v>
      </c>
      <c r="Q206" s="557">
        <v>200</v>
      </c>
      <c r="R206" s="556" t="s">
        <v>458</v>
      </c>
      <c r="S206" s="556">
        <v>0</v>
      </c>
      <c r="T206" s="556">
        <v>0</v>
      </c>
    </row>
    <row r="207" spans="2:20" ht="22.5" x14ac:dyDescent="0.15">
      <c r="B207" s="83" t="s">
        <v>1055</v>
      </c>
      <c r="C207" s="83" t="s">
        <v>1256</v>
      </c>
      <c r="D207" s="555" t="s">
        <v>1154</v>
      </c>
      <c r="E207" s="281" t="s">
        <v>259</v>
      </c>
      <c r="F207" s="83" t="s">
        <v>450</v>
      </c>
      <c r="G207" s="83" t="s">
        <v>522</v>
      </c>
      <c r="H207" s="83" t="s">
        <v>452</v>
      </c>
      <c r="I207" s="83">
        <v>1</v>
      </c>
      <c r="J207" s="555" t="s">
        <v>1338</v>
      </c>
      <c r="K207" s="83" t="s">
        <v>454</v>
      </c>
      <c r="L207" s="83" t="s">
        <v>481</v>
      </c>
      <c r="M207" s="83" t="s">
        <v>481</v>
      </c>
      <c r="N207" s="83" t="s">
        <v>554</v>
      </c>
      <c r="O207" s="556">
        <v>0</v>
      </c>
      <c r="P207" s="556">
        <v>400</v>
      </c>
      <c r="Q207" s="557">
        <v>400</v>
      </c>
      <c r="R207" s="556" t="s">
        <v>458</v>
      </c>
      <c r="S207" s="556">
        <v>0</v>
      </c>
      <c r="T207" s="556">
        <v>0</v>
      </c>
    </row>
    <row r="208" spans="2:20" ht="22.5" x14ac:dyDescent="0.15">
      <c r="B208" s="83" t="s">
        <v>1055</v>
      </c>
      <c r="C208" s="83" t="s">
        <v>1187</v>
      </c>
      <c r="D208" s="555" t="s">
        <v>1203</v>
      </c>
      <c r="E208" s="281" t="s">
        <v>259</v>
      </c>
      <c r="F208" s="83" t="s">
        <v>450</v>
      </c>
      <c r="G208" s="83" t="s">
        <v>522</v>
      </c>
      <c r="H208" s="83" t="s">
        <v>452</v>
      </c>
      <c r="I208" s="83">
        <v>1</v>
      </c>
      <c r="J208" s="555" t="s">
        <v>1339</v>
      </c>
      <c r="K208" s="83" t="s">
        <v>454</v>
      </c>
      <c r="L208" s="83" t="s">
        <v>455</v>
      </c>
      <c r="M208" s="83" t="s">
        <v>582</v>
      </c>
      <c r="N208" s="83" t="s">
        <v>582</v>
      </c>
      <c r="O208" s="556">
        <v>0</v>
      </c>
      <c r="P208" s="556">
        <v>340</v>
      </c>
      <c r="Q208" s="557">
        <v>340</v>
      </c>
      <c r="R208" s="556" t="s">
        <v>458</v>
      </c>
      <c r="S208" s="556">
        <v>0</v>
      </c>
      <c r="T208" s="556">
        <v>0</v>
      </c>
    </row>
    <row r="209" spans="2:20" ht="22.5" x14ac:dyDescent="0.15">
      <c r="B209" s="83" t="s">
        <v>1055</v>
      </c>
      <c r="C209" s="83" t="s">
        <v>1112</v>
      </c>
      <c r="D209" s="555" t="s">
        <v>1203</v>
      </c>
      <c r="E209" s="281" t="s">
        <v>259</v>
      </c>
      <c r="F209" s="83" t="s">
        <v>450</v>
      </c>
      <c r="G209" s="83" t="s">
        <v>522</v>
      </c>
      <c r="H209" s="83" t="s">
        <v>452</v>
      </c>
      <c r="I209" s="83">
        <v>1</v>
      </c>
      <c r="J209" s="555" t="s">
        <v>1340</v>
      </c>
      <c r="K209" s="83" t="s">
        <v>454</v>
      </c>
      <c r="L209" s="83" t="s">
        <v>455</v>
      </c>
      <c r="M209" s="83" t="s">
        <v>525</v>
      </c>
      <c r="N209" s="83" t="s">
        <v>762</v>
      </c>
      <c r="O209" s="556">
        <v>0</v>
      </c>
      <c r="P209" s="556">
        <v>240</v>
      </c>
      <c r="Q209" s="557">
        <v>240</v>
      </c>
      <c r="R209" s="556" t="s">
        <v>458</v>
      </c>
      <c r="S209" s="556">
        <v>0</v>
      </c>
      <c r="T209" s="556">
        <v>0</v>
      </c>
    </row>
    <row r="210" spans="2:20" ht="22.5" x14ac:dyDescent="0.15">
      <c r="B210" s="83" t="s">
        <v>1055</v>
      </c>
      <c r="C210" s="83" t="s">
        <v>1059</v>
      </c>
      <c r="D210" s="555" t="s">
        <v>1203</v>
      </c>
      <c r="E210" s="281" t="s">
        <v>259</v>
      </c>
      <c r="F210" s="83" t="s">
        <v>450</v>
      </c>
      <c r="G210" s="83" t="s">
        <v>522</v>
      </c>
      <c r="H210" s="83" t="s">
        <v>452</v>
      </c>
      <c r="I210" s="83">
        <v>1</v>
      </c>
      <c r="J210" s="555" t="s">
        <v>1341</v>
      </c>
      <c r="K210" s="83" t="s">
        <v>454</v>
      </c>
      <c r="L210" s="83" t="s">
        <v>455</v>
      </c>
      <c r="M210" s="83" t="s">
        <v>456</v>
      </c>
      <c r="N210" s="83" t="s">
        <v>681</v>
      </c>
      <c r="O210" s="556">
        <v>0</v>
      </c>
      <c r="P210" s="556">
        <v>180</v>
      </c>
      <c r="Q210" s="557">
        <v>180</v>
      </c>
      <c r="R210" s="556" t="s">
        <v>458</v>
      </c>
      <c r="S210" s="556">
        <v>0</v>
      </c>
      <c r="T210" s="556">
        <v>0</v>
      </c>
    </row>
    <row r="211" spans="2:20" ht="22.5" x14ac:dyDescent="0.15">
      <c r="B211" s="83" t="s">
        <v>1055</v>
      </c>
      <c r="C211" s="83" t="s">
        <v>1234</v>
      </c>
      <c r="D211" s="555" t="s">
        <v>1203</v>
      </c>
      <c r="E211" s="281" t="s">
        <v>259</v>
      </c>
      <c r="F211" s="83" t="s">
        <v>450</v>
      </c>
      <c r="G211" s="83" t="s">
        <v>522</v>
      </c>
      <c r="H211" s="83" t="s">
        <v>452</v>
      </c>
      <c r="I211" s="83">
        <v>1</v>
      </c>
      <c r="J211" s="555" t="s">
        <v>1342</v>
      </c>
      <c r="K211" s="83" t="s">
        <v>454</v>
      </c>
      <c r="L211" s="83" t="s">
        <v>455</v>
      </c>
      <c r="M211" s="83" t="s">
        <v>456</v>
      </c>
      <c r="N211" s="83" t="s">
        <v>821</v>
      </c>
      <c r="O211" s="556">
        <v>0</v>
      </c>
      <c r="P211" s="556">
        <v>50</v>
      </c>
      <c r="Q211" s="557">
        <v>50</v>
      </c>
      <c r="R211" s="556" t="s">
        <v>458</v>
      </c>
      <c r="S211" s="556">
        <v>0</v>
      </c>
      <c r="T211" s="556">
        <v>0</v>
      </c>
    </row>
    <row r="212" spans="2:20" ht="22.5" x14ac:dyDescent="0.15">
      <c r="B212" s="83" t="s">
        <v>1055</v>
      </c>
      <c r="C212" s="83" t="s">
        <v>1118</v>
      </c>
      <c r="D212" s="555" t="s">
        <v>1343</v>
      </c>
      <c r="E212" s="281" t="s">
        <v>259</v>
      </c>
      <c r="F212" s="83" t="s">
        <v>450</v>
      </c>
      <c r="G212" s="83" t="s">
        <v>522</v>
      </c>
      <c r="H212" s="83" t="s">
        <v>452</v>
      </c>
      <c r="I212" s="83">
        <v>1</v>
      </c>
      <c r="J212" s="555" t="s">
        <v>1344</v>
      </c>
      <c r="K212" s="83" t="s">
        <v>454</v>
      </c>
      <c r="L212" s="83" t="s">
        <v>455</v>
      </c>
      <c r="M212" s="83" t="s">
        <v>456</v>
      </c>
      <c r="N212" s="83" t="s">
        <v>462</v>
      </c>
      <c r="O212" s="556">
        <v>0</v>
      </c>
      <c r="P212" s="556">
        <v>1500</v>
      </c>
      <c r="Q212" s="559">
        <v>1500</v>
      </c>
      <c r="R212" s="556" t="s">
        <v>458</v>
      </c>
      <c r="S212" s="556">
        <v>0</v>
      </c>
      <c r="T212" s="556">
        <v>0</v>
      </c>
    </row>
    <row r="213" spans="2:20" ht="22.5" x14ac:dyDescent="0.15">
      <c r="B213" s="83" t="s">
        <v>1055</v>
      </c>
      <c r="C213" s="83" t="s">
        <v>1120</v>
      </c>
      <c r="D213" s="555" t="s">
        <v>1343</v>
      </c>
      <c r="E213" s="281" t="s">
        <v>259</v>
      </c>
      <c r="F213" s="83" t="s">
        <v>450</v>
      </c>
      <c r="G213" s="83" t="s">
        <v>522</v>
      </c>
      <c r="H213" s="83" t="s">
        <v>452</v>
      </c>
      <c r="I213" s="83">
        <v>1</v>
      </c>
      <c r="J213" s="555" t="s">
        <v>1345</v>
      </c>
      <c r="K213" s="83" t="s">
        <v>454</v>
      </c>
      <c r="L213" s="83" t="s">
        <v>455</v>
      </c>
      <c r="M213" s="83" t="s">
        <v>558</v>
      </c>
      <c r="N213" s="83" t="s">
        <v>808</v>
      </c>
      <c r="O213" s="556">
        <v>0</v>
      </c>
      <c r="P213" s="556">
        <v>1500</v>
      </c>
      <c r="Q213" s="559">
        <v>1500</v>
      </c>
      <c r="R213" s="556" t="s">
        <v>458</v>
      </c>
      <c r="S213" s="556">
        <v>0</v>
      </c>
      <c r="T213" s="556">
        <v>0</v>
      </c>
    </row>
    <row r="214" spans="2:20" ht="22.5" x14ac:dyDescent="0.15">
      <c r="B214" s="83" t="s">
        <v>1055</v>
      </c>
      <c r="C214" s="83" t="s">
        <v>1256</v>
      </c>
      <c r="D214" s="555" t="s">
        <v>1343</v>
      </c>
      <c r="E214" s="281" t="s">
        <v>259</v>
      </c>
      <c r="F214" s="83" t="s">
        <v>450</v>
      </c>
      <c r="G214" s="83" t="s">
        <v>522</v>
      </c>
      <c r="H214" s="83" t="s">
        <v>452</v>
      </c>
      <c r="I214" s="83">
        <v>1</v>
      </c>
      <c r="J214" s="555" t="s">
        <v>1346</v>
      </c>
      <c r="K214" s="83" t="s">
        <v>454</v>
      </c>
      <c r="L214" s="83" t="s">
        <v>455</v>
      </c>
      <c r="M214" s="83" t="s">
        <v>582</v>
      </c>
      <c r="N214" s="83" t="s">
        <v>653</v>
      </c>
      <c r="O214" s="556">
        <v>0</v>
      </c>
      <c r="P214" s="556">
        <v>2500</v>
      </c>
      <c r="Q214" s="559">
        <v>2500</v>
      </c>
      <c r="R214" s="556" t="s">
        <v>458</v>
      </c>
      <c r="S214" s="556">
        <v>0</v>
      </c>
      <c r="T214" s="556">
        <v>0</v>
      </c>
    </row>
    <row r="215" spans="2:20" ht="22.5" x14ac:dyDescent="0.15">
      <c r="B215" s="83" t="s">
        <v>1055</v>
      </c>
      <c r="C215" s="83" t="s">
        <v>1334</v>
      </c>
      <c r="D215" s="555" t="s">
        <v>1343</v>
      </c>
      <c r="E215" s="281" t="s">
        <v>259</v>
      </c>
      <c r="F215" s="83" t="s">
        <v>450</v>
      </c>
      <c r="G215" s="83" t="s">
        <v>522</v>
      </c>
      <c r="H215" s="83" t="s">
        <v>452</v>
      </c>
      <c r="I215" s="83">
        <v>1</v>
      </c>
      <c r="J215" s="555" t="s">
        <v>1347</v>
      </c>
      <c r="K215" s="83" t="s">
        <v>454</v>
      </c>
      <c r="L215" s="83" t="s">
        <v>719</v>
      </c>
      <c r="M215" s="83" t="s">
        <v>490</v>
      </c>
      <c r="N215" s="83" t="s">
        <v>693</v>
      </c>
      <c r="O215" s="556">
        <v>0</v>
      </c>
      <c r="P215" s="556">
        <v>2000</v>
      </c>
      <c r="Q215" s="559">
        <v>2000</v>
      </c>
      <c r="R215" s="556" t="s">
        <v>458</v>
      </c>
      <c r="S215" s="556">
        <v>0</v>
      </c>
      <c r="T215" s="556">
        <v>0</v>
      </c>
    </row>
    <row r="216" spans="2:20" ht="22.5" x14ac:dyDescent="0.15">
      <c r="B216" s="83" t="s">
        <v>1055</v>
      </c>
      <c r="C216" s="83" t="s">
        <v>1061</v>
      </c>
      <c r="D216" s="555" t="s">
        <v>1130</v>
      </c>
      <c r="E216" s="281" t="s">
        <v>259</v>
      </c>
      <c r="F216" s="83" t="s">
        <v>450</v>
      </c>
      <c r="G216" s="83" t="s">
        <v>522</v>
      </c>
      <c r="H216" s="83" t="s">
        <v>452</v>
      </c>
      <c r="I216" s="83">
        <v>1</v>
      </c>
      <c r="J216" s="555" t="s">
        <v>1348</v>
      </c>
      <c r="K216" s="83" t="s">
        <v>454</v>
      </c>
      <c r="L216" s="83" t="s">
        <v>493</v>
      </c>
      <c r="M216" s="83" t="s">
        <v>485</v>
      </c>
      <c r="N216" s="83" t="s">
        <v>687</v>
      </c>
      <c r="O216" s="556">
        <v>0</v>
      </c>
      <c r="P216" s="556">
        <v>250</v>
      </c>
      <c r="Q216" s="557">
        <v>250</v>
      </c>
      <c r="R216" s="556" t="s">
        <v>458</v>
      </c>
      <c r="S216" s="556">
        <v>0</v>
      </c>
      <c r="T216" s="556">
        <v>0</v>
      </c>
    </row>
    <row r="217" spans="2:20" ht="22.5" x14ac:dyDescent="0.15">
      <c r="B217" s="83" t="s">
        <v>1055</v>
      </c>
      <c r="C217" s="83" t="s">
        <v>1318</v>
      </c>
      <c r="D217" s="555" t="s">
        <v>1130</v>
      </c>
      <c r="E217" s="281" t="s">
        <v>259</v>
      </c>
      <c r="F217" s="83" t="s">
        <v>450</v>
      </c>
      <c r="G217" s="83" t="s">
        <v>522</v>
      </c>
      <c r="H217" s="83" t="s">
        <v>452</v>
      </c>
      <c r="I217" s="83">
        <v>1</v>
      </c>
      <c r="J217" s="555" t="s">
        <v>1349</v>
      </c>
      <c r="K217" s="83" t="s">
        <v>454</v>
      </c>
      <c r="L217" s="83" t="s">
        <v>493</v>
      </c>
      <c r="M217" s="83" t="s">
        <v>520</v>
      </c>
      <c r="N217" s="83" t="s">
        <v>520</v>
      </c>
      <c r="O217" s="556">
        <v>0</v>
      </c>
      <c r="P217" s="556">
        <v>200</v>
      </c>
      <c r="Q217" s="557">
        <v>200</v>
      </c>
      <c r="R217" s="556" t="s">
        <v>458</v>
      </c>
      <c r="S217" s="556">
        <v>0</v>
      </c>
      <c r="T217" s="556">
        <v>0</v>
      </c>
    </row>
    <row r="218" spans="2:20" ht="22.5" x14ac:dyDescent="0.15">
      <c r="B218" s="83" t="s">
        <v>1055</v>
      </c>
      <c r="C218" s="83" t="s">
        <v>1266</v>
      </c>
      <c r="D218" s="555" t="s">
        <v>1145</v>
      </c>
      <c r="E218" s="281" t="s">
        <v>259</v>
      </c>
      <c r="F218" s="83" t="s">
        <v>450</v>
      </c>
      <c r="G218" s="83" t="s">
        <v>522</v>
      </c>
      <c r="H218" s="83" t="s">
        <v>452</v>
      </c>
      <c r="I218" s="83">
        <v>1</v>
      </c>
      <c r="J218" s="555" t="s">
        <v>461</v>
      </c>
      <c r="K218" s="83" t="s">
        <v>454</v>
      </c>
      <c r="L218" s="83" t="s">
        <v>455</v>
      </c>
      <c r="M218" s="83" t="s">
        <v>456</v>
      </c>
      <c r="N218" s="83" t="s">
        <v>462</v>
      </c>
      <c r="O218" s="556">
        <v>0</v>
      </c>
      <c r="P218" s="556">
        <v>340</v>
      </c>
      <c r="Q218" s="557">
        <v>340</v>
      </c>
      <c r="R218" s="556" t="s">
        <v>458</v>
      </c>
      <c r="S218" s="556">
        <v>0</v>
      </c>
      <c r="T218" s="556">
        <v>0</v>
      </c>
    </row>
    <row r="219" spans="2:20" ht="22.5" x14ac:dyDescent="0.15">
      <c r="B219" s="83" t="s">
        <v>1055</v>
      </c>
      <c r="C219" s="83" t="s">
        <v>1112</v>
      </c>
      <c r="D219" s="555" t="s">
        <v>1145</v>
      </c>
      <c r="E219" s="281" t="s">
        <v>259</v>
      </c>
      <c r="F219" s="83" t="s">
        <v>450</v>
      </c>
      <c r="G219" s="83" t="s">
        <v>522</v>
      </c>
      <c r="H219" s="83" t="s">
        <v>452</v>
      </c>
      <c r="I219" s="83">
        <v>1</v>
      </c>
      <c r="J219" s="555" t="s">
        <v>1350</v>
      </c>
      <c r="K219" s="83" t="s">
        <v>454</v>
      </c>
      <c r="L219" s="83" t="s">
        <v>455</v>
      </c>
      <c r="M219" s="83" t="s">
        <v>508</v>
      </c>
      <c r="N219" s="83" t="s">
        <v>457</v>
      </c>
      <c r="O219" s="556">
        <v>0</v>
      </c>
      <c r="P219" s="556">
        <v>160</v>
      </c>
      <c r="Q219" s="557">
        <v>160</v>
      </c>
      <c r="R219" s="556" t="s">
        <v>458</v>
      </c>
      <c r="S219" s="556">
        <v>0</v>
      </c>
      <c r="T219" s="556">
        <v>0</v>
      </c>
    </row>
    <row r="220" spans="2:20" ht="22.5" x14ac:dyDescent="0.15">
      <c r="B220" s="83" t="s">
        <v>1055</v>
      </c>
      <c r="C220" s="83" t="s">
        <v>1059</v>
      </c>
      <c r="D220" s="555" t="s">
        <v>1145</v>
      </c>
      <c r="E220" s="281" t="s">
        <v>259</v>
      </c>
      <c r="F220" s="83" t="s">
        <v>450</v>
      </c>
      <c r="G220" s="83" t="s">
        <v>522</v>
      </c>
      <c r="H220" s="83" t="s">
        <v>452</v>
      </c>
      <c r="I220" s="83">
        <v>1</v>
      </c>
      <c r="J220" s="555" t="s">
        <v>1350</v>
      </c>
      <c r="K220" s="83" t="s">
        <v>454</v>
      </c>
      <c r="L220" s="83" t="s">
        <v>455</v>
      </c>
      <c r="M220" s="83" t="s">
        <v>508</v>
      </c>
      <c r="N220" s="83" t="s">
        <v>457</v>
      </c>
      <c r="O220" s="556">
        <v>0</v>
      </c>
      <c r="P220" s="556">
        <v>160</v>
      </c>
      <c r="Q220" s="557">
        <v>160</v>
      </c>
      <c r="R220" s="556" t="s">
        <v>458</v>
      </c>
      <c r="S220" s="556">
        <v>0</v>
      </c>
      <c r="T220" s="556">
        <v>0</v>
      </c>
    </row>
    <row r="221" spans="2:20" ht="22.5" x14ac:dyDescent="0.15">
      <c r="B221" s="83" t="s">
        <v>1055</v>
      </c>
      <c r="C221" s="83" t="s">
        <v>1207</v>
      </c>
      <c r="D221" s="555" t="s">
        <v>1351</v>
      </c>
      <c r="E221" s="281" t="s">
        <v>259</v>
      </c>
      <c r="F221" s="83" t="s">
        <v>450</v>
      </c>
      <c r="G221" s="83" t="s">
        <v>522</v>
      </c>
      <c r="H221" s="83" t="s">
        <v>492</v>
      </c>
      <c r="I221" s="83">
        <v>1</v>
      </c>
      <c r="J221" s="555" t="s">
        <v>1352</v>
      </c>
      <c r="K221" s="83" t="s">
        <v>454</v>
      </c>
      <c r="L221" s="83" t="s">
        <v>455</v>
      </c>
      <c r="M221" s="83" t="s">
        <v>456</v>
      </c>
      <c r="N221" s="83" t="s">
        <v>456</v>
      </c>
      <c r="O221" s="556">
        <v>0</v>
      </c>
      <c r="P221" s="556">
        <v>12</v>
      </c>
      <c r="Q221" s="557">
        <v>12</v>
      </c>
      <c r="R221" s="556" t="s">
        <v>458</v>
      </c>
      <c r="S221" s="556">
        <v>0</v>
      </c>
      <c r="T221" s="556">
        <v>0</v>
      </c>
    </row>
    <row r="222" spans="2:20" ht="22.5" x14ac:dyDescent="0.15">
      <c r="B222" s="83" t="s">
        <v>1055</v>
      </c>
      <c r="C222" s="83" t="s">
        <v>1187</v>
      </c>
      <c r="D222" s="555" t="s">
        <v>1351</v>
      </c>
      <c r="E222" s="281" t="s">
        <v>259</v>
      </c>
      <c r="F222" s="83" t="s">
        <v>450</v>
      </c>
      <c r="G222" s="83" t="s">
        <v>522</v>
      </c>
      <c r="H222" s="83" t="s">
        <v>492</v>
      </c>
      <c r="I222" s="83">
        <v>1</v>
      </c>
      <c r="J222" s="555" t="s">
        <v>1353</v>
      </c>
      <c r="K222" s="83" t="s">
        <v>454</v>
      </c>
      <c r="L222" s="83" t="s">
        <v>455</v>
      </c>
      <c r="M222" s="83" t="s">
        <v>456</v>
      </c>
      <c r="N222" s="83" t="s">
        <v>456</v>
      </c>
      <c r="O222" s="556">
        <v>0</v>
      </c>
      <c r="P222" s="556">
        <v>44</v>
      </c>
      <c r="Q222" s="557">
        <v>44</v>
      </c>
      <c r="R222" s="556" t="s">
        <v>458</v>
      </c>
      <c r="S222" s="556">
        <v>0</v>
      </c>
      <c r="T222" s="556">
        <v>0</v>
      </c>
    </row>
    <row r="223" spans="2:20" ht="22.5" x14ac:dyDescent="0.15">
      <c r="B223" s="83" t="s">
        <v>1055</v>
      </c>
      <c r="C223" s="83" t="s">
        <v>1197</v>
      </c>
      <c r="D223" s="555" t="s">
        <v>1351</v>
      </c>
      <c r="E223" s="281" t="s">
        <v>259</v>
      </c>
      <c r="F223" s="83" t="s">
        <v>450</v>
      </c>
      <c r="G223" s="83" t="s">
        <v>522</v>
      </c>
      <c r="H223" s="83" t="s">
        <v>492</v>
      </c>
      <c r="I223" s="83">
        <v>1</v>
      </c>
      <c r="J223" s="555" t="s">
        <v>1354</v>
      </c>
      <c r="K223" s="83" t="s">
        <v>454</v>
      </c>
      <c r="L223" s="83" t="s">
        <v>455</v>
      </c>
      <c r="M223" s="83" t="s">
        <v>456</v>
      </c>
      <c r="N223" s="83" t="s">
        <v>456</v>
      </c>
      <c r="O223" s="556">
        <v>0</v>
      </c>
      <c r="P223" s="556">
        <v>28</v>
      </c>
      <c r="Q223" s="557">
        <v>28</v>
      </c>
      <c r="R223" s="556" t="s">
        <v>458</v>
      </c>
      <c r="S223" s="556">
        <v>0</v>
      </c>
      <c r="T223" s="556">
        <v>0</v>
      </c>
    </row>
    <row r="224" spans="2:20" ht="22.5" x14ac:dyDescent="0.15">
      <c r="B224" s="83" t="s">
        <v>1055</v>
      </c>
      <c r="C224" s="83" t="s">
        <v>1118</v>
      </c>
      <c r="D224" s="555" t="s">
        <v>1351</v>
      </c>
      <c r="E224" s="281" t="s">
        <v>259</v>
      </c>
      <c r="F224" s="83" t="s">
        <v>450</v>
      </c>
      <c r="G224" s="83" t="s">
        <v>522</v>
      </c>
      <c r="H224" s="83" t="s">
        <v>492</v>
      </c>
      <c r="I224" s="83">
        <v>1</v>
      </c>
      <c r="J224" s="555" t="s">
        <v>1355</v>
      </c>
      <c r="K224" s="83" t="s">
        <v>454</v>
      </c>
      <c r="L224" s="83" t="s">
        <v>455</v>
      </c>
      <c r="M224" s="83" t="s">
        <v>456</v>
      </c>
      <c r="N224" s="83" t="s">
        <v>456</v>
      </c>
      <c r="O224" s="556">
        <v>0</v>
      </c>
      <c r="P224" s="556">
        <v>18</v>
      </c>
      <c r="Q224" s="557">
        <v>18</v>
      </c>
      <c r="R224" s="556" t="s">
        <v>458</v>
      </c>
      <c r="S224" s="556">
        <v>0</v>
      </c>
      <c r="T224" s="556">
        <v>0</v>
      </c>
    </row>
    <row r="225" spans="2:20" ht="22.5" x14ac:dyDescent="0.15">
      <c r="B225" s="83" t="s">
        <v>1055</v>
      </c>
      <c r="C225" s="83" t="s">
        <v>1120</v>
      </c>
      <c r="D225" s="555" t="s">
        <v>1351</v>
      </c>
      <c r="E225" s="281" t="s">
        <v>259</v>
      </c>
      <c r="F225" s="83" t="s">
        <v>450</v>
      </c>
      <c r="G225" s="83" t="s">
        <v>522</v>
      </c>
      <c r="H225" s="83" t="s">
        <v>492</v>
      </c>
      <c r="I225" s="83">
        <v>1</v>
      </c>
      <c r="J225" s="555" t="s">
        <v>1356</v>
      </c>
      <c r="K225" s="83" t="s">
        <v>454</v>
      </c>
      <c r="L225" s="83" t="s">
        <v>455</v>
      </c>
      <c r="M225" s="83" t="s">
        <v>456</v>
      </c>
      <c r="N225" s="83" t="s">
        <v>456</v>
      </c>
      <c r="O225" s="556">
        <v>0</v>
      </c>
      <c r="P225" s="556">
        <v>19</v>
      </c>
      <c r="Q225" s="557">
        <v>19</v>
      </c>
      <c r="R225" s="556" t="s">
        <v>458</v>
      </c>
      <c r="S225" s="556">
        <v>0</v>
      </c>
      <c r="T225" s="556">
        <v>0</v>
      </c>
    </row>
    <row r="226" spans="2:20" ht="22.5" x14ac:dyDescent="0.15">
      <c r="B226" s="83" t="s">
        <v>1055</v>
      </c>
      <c r="C226" s="83" t="s">
        <v>1122</v>
      </c>
      <c r="D226" s="555" t="s">
        <v>1351</v>
      </c>
      <c r="E226" s="281" t="s">
        <v>259</v>
      </c>
      <c r="F226" s="83" t="s">
        <v>450</v>
      </c>
      <c r="G226" s="83" t="s">
        <v>522</v>
      </c>
      <c r="H226" s="83" t="s">
        <v>492</v>
      </c>
      <c r="I226" s="83">
        <v>1</v>
      </c>
      <c r="J226" s="555" t="s">
        <v>1357</v>
      </c>
      <c r="K226" s="83" t="s">
        <v>454</v>
      </c>
      <c r="L226" s="83" t="s">
        <v>455</v>
      </c>
      <c r="M226" s="83" t="s">
        <v>456</v>
      </c>
      <c r="N226" s="83" t="s">
        <v>456</v>
      </c>
      <c r="O226" s="556">
        <v>0</v>
      </c>
      <c r="P226" s="556">
        <v>61</v>
      </c>
      <c r="Q226" s="557">
        <v>61</v>
      </c>
      <c r="R226" s="556" t="s">
        <v>458</v>
      </c>
      <c r="S226" s="556">
        <v>0</v>
      </c>
      <c r="T226" s="556">
        <v>0</v>
      </c>
    </row>
    <row r="227" spans="2:20" ht="22.5" x14ac:dyDescent="0.15">
      <c r="B227" s="83" t="s">
        <v>1055</v>
      </c>
      <c r="C227" s="83" t="s">
        <v>1059</v>
      </c>
      <c r="D227" s="555" t="s">
        <v>1351</v>
      </c>
      <c r="E227" s="281" t="s">
        <v>259</v>
      </c>
      <c r="F227" s="83" t="s">
        <v>450</v>
      </c>
      <c r="G227" s="83" t="s">
        <v>522</v>
      </c>
      <c r="H227" s="83" t="s">
        <v>492</v>
      </c>
      <c r="I227" s="83">
        <v>1</v>
      </c>
      <c r="J227" s="555" t="s">
        <v>1358</v>
      </c>
      <c r="K227" s="83" t="s">
        <v>454</v>
      </c>
      <c r="L227" s="83" t="s">
        <v>455</v>
      </c>
      <c r="M227" s="83" t="s">
        <v>456</v>
      </c>
      <c r="N227" s="83" t="s">
        <v>456</v>
      </c>
      <c r="O227" s="556">
        <v>0</v>
      </c>
      <c r="P227" s="556">
        <v>23</v>
      </c>
      <c r="Q227" s="557">
        <v>23</v>
      </c>
      <c r="R227" s="556" t="s">
        <v>458</v>
      </c>
      <c r="S227" s="556">
        <v>0</v>
      </c>
      <c r="T227" s="556">
        <v>0</v>
      </c>
    </row>
    <row r="228" spans="2:20" ht="22.5" x14ac:dyDescent="0.15">
      <c r="B228" s="83" t="s">
        <v>1055</v>
      </c>
      <c r="C228" s="83" t="s">
        <v>1234</v>
      </c>
      <c r="D228" s="555" t="s">
        <v>1351</v>
      </c>
      <c r="E228" s="281" t="s">
        <v>259</v>
      </c>
      <c r="F228" s="83" t="s">
        <v>450</v>
      </c>
      <c r="G228" s="83" t="s">
        <v>522</v>
      </c>
      <c r="H228" s="83" t="s">
        <v>492</v>
      </c>
      <c r="I228" s="83">
        <v>1</v>
      </c>
      <c r="J228" s="555" t="s">
        <v>1359</v>
      </c>
      <c r="K228" s="83" t="s">
        <v>454</v>
      </c>
      <c r="L228" s="83" t="s">
        <v>455</v>
      </c>
      <c r="M228" s="83" t="s">
        <v>456</v>
      </c>
      <c r="N228" s="83" t="s">
        <v>456</v>
      </c>
      <c r="O228" s="556">
        <v>0</v>
      </c>
      <c r="P228" s="556">
        <v>18</v>
      </c>
      <c r="Q228" s="557">
        <v>18</v>
      </c>
      <c r="R228" s="556" t="s">
        <v>458</v>
      </c>
      <c r="S228" s="556">
        <v>0</v>
      </c>
      <c r="T228" s="556">
        <v>0</v>
      </c>
    </row>
    <row r="229" spans="2:20" ht="22.5" x14ac:dyDescent="0.15">
      <c r="B229" s="83" t="s">
        <v>1055</v>
      </c>
      <c r="C229" s="83" t="s">
        <v>1224</v>
      </c>
      <c r="D229" s="555" t="s">
        <v>1351</v>
      </c>
      <c r="E229" s="281" t="s">
        <v>259</v>
      </c>
      <c r="F229" s="83" t="s">
        <v>450</v>
      </c>
      <c r="G229" s="83" t="s">
        <v>522</v>
      </c>
      <c r="H229" s="83" t="s">
        <v>492</v>
      </c>
      <c r="I229" s="83">
        <v>1</v>
      </c>
      <c r="J229" s="555" t="s">
        <v>1360</v>
      </c>
      <c r="K229" s="83" t="s">
        <v>454</v>
      </c>
      <c r="L229" s="83" t="s">
        <v>455</v>
      </c>
      <c r="M229" s="83" t="s">
        <v>456</v>
      </c>
      <c r="N229" s="83" t="s">
        <v>456</v>
      </c>
      <c r="O229" s="556">
        <v>0</v>
      </c>
      <c r="P229" s="556">
        <v>60</v>
      </c>
      <c r="Q229" s="557">
        <v>60</v>
      </c>
      <c r="R229" s="556" t="s">
        <v>458</v>
      </c>
      <c r="S229" s="556">
        <v>0</v>
      </c>
      <c r="T229" s="556">
        <v>0</v>
      </c>
    </row>
    <row r="230" spans="2:20" ht="22.5" x14ac:dyDescent="0.15">
      <c r="B230" s="83" t="s">
        <v>1055</v>
      </c>
      <c r="C230" s="83" t="s">
        <v>1318</v>
      </c>
      <c r="D230" s="555" t="s">
        <v>1351</v>
      </c>
      <c r="E230" s="281" t="s">
        <v>259</v>
      </c>
      <c r="F230" s="83" t="s">
        <v>450</v>
      </c>
      <c r="G230" s="83" t="s">
        <v>522</v>
      </c>
      <c r="H230" s="83" t="s">
        <v>492</v>
      </c>
      <c r="I230" s="83">
        <v>1</v>
      </c>
      <c r="J230" s="555" t="s">
        <v>1361</v>
      </c>
      <c r="K230" s="83" t="s">
        <v>454</v>
      </c>
      <c r="L230" s="83" t="s">
        <v>455</v>
      </c>
      <c r="M230" s="83" t="s">
        <v>456</v>
      </c>
      <c r="N230" s="83" t="s">
        <v>456</v>
      </c>
      <c r="O230" s="556">
        <v>0</v>
      </c>
      <c r="P230" s="556">
        <v>32</v>
      </c>
      <c r="Q230" s="557">
        <v>32</v>
      </c>
      <c r="R230" s="556" t="s">
        <v>458</v>
      </c>
      <c r="S230" s="556">
        <v>0</v>
      </c>
      <c r="T230" s="556">
        <v>0</v>
      </c>
    </row>
    <row r="231" spans="2:20" ht="22.5" x14ac:dyDescent="0.15">
      <c r="B231" s="83" t="s">
        <v>1055</v>
      </c>
      <c r="C231" s="83" t="s">
        <v>1320</v>
      </c>
      <c r="D231" s="555" t="s">
        <v>1351</v>
      </c>
      <c r="E231" s="281" t="s">
        <v>259</v>
      </c>
      <c r="F231" s="83" t="s">
        <v>450</v>
      </c>
      <c r="G231" s="83" t="s">
        <v>522</v>
      </c>
      <c r="H231" s="83" t="s">
        <v>492</v>
      </c>
      <c r="I231" s="83">
        <v>1</v>
      </c>
      <c r="J231" s="555" t="s">
        <v>1362</v>
      </c>
      <c r="K231" s="83" t="s">
        <v>454</v>
      </c>
      <c r="L231" s="83" t="s">
        <v>455</v>
      </c>
      <c r="M231" s="83" t="s">
        <v>456</v>
      </c>
      <c r="N231" s="83" t="s">
        <v>456</v>
      </c>
      <c r="O231" s="556">
        <v>0</v>
      </c>
      <c r="P231" s="556">
        <v>15</v>
      </c>
      <c r="Q231" s="557">
        <v>15</v>
      </c>
      <c r="R231" s="556" t="s">
        <v>458</v>
      </c>
      <c r="S231" s="556">
        <v>0</v>
      </c>
      <c r="T231" s="556">
        <v>0</v>
      </c>
    </row>
    <row r="232" spans="2:20" ht="22.5" x14ac:dyDescent="0.15">
      <c r="B232" s="83" t="s">
        <v>1055</v>
      </c>
      <c r="C232" s="83" t="s">
        <v>1322</v>
      </c>
      <c r="D232" s="555" t="s">
        <v>1351</v>
      </c>
      <c r="E232" s="281" t="s">
        <v>259</v>
      </c>
      <c r="F232" s="83" t="s">
        <v>450</v>
      </c>
      <c r="G232" s="83" t="s">
        <v>522</v>
      </c>
      <c r="H232" s="83" t="s">
        <v>492</v>
      </c>
      <c r="I232" s="83">
        <v>1</v>
      </c>
      <c r="J232" s="555" t="s">
        <v>1363</v>
      </c>
      <c r="K232" s="83" t="s">
        <v>454</v>
      </c>
      <c r="L232" s="83" t="s">
        <v>455</v>
      </c>
      <c r="M232" s="83" t="s">
        <v>456</v>
      </c>
      <c r="N232" s="83" t="s">
        <v>456</v>
      </c>
      <c r="O232" s="556">
        <v>0</v>
      </c>
      <c r="P232" s="556">
        <v>16</v>
      </c>
      <c r="Q232" s="557">
        <v>16</v>
      </c>
      <c r="R232" s="556" t="s">
        <v>458</v>
      </c>
      <c r="S232" s="556">
        <v>0</v>
      </c>
      <c r="T232" s="556">
        <v>0</v>
      </c>
    </row>
    <row r="233" spans="2:20" ht="22.5" x14ac:dyDescent="0.15">
      <c r="B233" s="83" t="s">
        <v>1055</v>
      </c>
      <c r="C233" s="83" t="s">
        <v>1309</v>
      </c>
      <c r="D233" s="555" t="s">
        <v>1364</v>
      </c>
      <c r="E233" s="281" t="s">
        <v>259</v>
      </c>
      <c r="F233" s="83" t="s">
        <v>450</v>
      </c>
      <c r="G233" s="83" t="s">
        <v>522</v>
      </c>
      <c r="H233" s="83" t="s">
        <v>492</v>
      </c>
      <c r="I233" s="83">
        <v>1</v>
      </c>
      <c r="J233" s="555" t="s">
        <v>1365</v>
      </c>
      <c r="K233" s="83" t="s">
        <v>454</v>
      </c>
      <c r="L233" s="83" t="s">
        <v>455</v>
      </c>
      <c r="M233" s="83" t="s">
        <v>456</v>
      </c>
      <c r="N233" s="83" t="s">
        <v>456</v>
      </c>
      <c r="O233" s="556">
        <v>0</v>
      </c>
      <c r="P233" s="556">
        <v>29</v>
      </c>
      <c r="Q233" s="557">
        <v>29</v>
      </c>
      <c r="R233" s="556" t="s">
        <v>458</v>
      </c>
      <c r="S233" s="556">
        <v>0</v>
      </c>
      <c r="T233" s="556">
        <v>0</v>
      </c>
    </row>
    <row r="234" spans="2:20" ht="22.5" x14ac:dyDescent="0.15">
      <c r="B234" s="83" t="s">
        <v>1055</v>
      </c>
      <c r="C234" s="83" t="s">
        <v>1112</v>
      </c>
      <c r="D234" s="555" t="s">
        <v>1364</v>
      </c>
      <c r="E234" s="281" t="s">
        <v>259</v>
      </c>
      <c r="F234" s="83" t="s">
        <v>450</v>
      </c>
      <c r="G234" s="83" t="s">
        <v>522</v>
      </c>
      <c r="H234" s="83" t="s">
        <v>492</v>
      </c>
      <c r="I234" s="83">
        <v>1</v>
      </c>
      <c r="J234" s="555" t="s">
        <v>1365</v>
      </c>
      <c r="K234" s="83" t="s">
        <v>454</v>
      </c>
      <c r="L234" s="83" t="s">
        <v>455</v>
      </c>
      <c r="M234" s="83" t="s">
        <v>456</v>
      </c>
      <c r="N234" s="83" t="s">
        <v>456</v>
      </c>
      <c r="O234" s="556">
        <v>0</v>
      </c>
      <c r="P234" s="556">
        <v>33</v>
      </c>
      <c r="Q234" s="557">
        <v>33</v>
      </c>
      <c r="R234" s="556" t="s">
        <v>458</v>
      </c>
      <c r="S234" s="556">
        <v>0</v>
      </c>
      <c r="T234" s="556">
        <v>0</v>
      </c>
    </row>
    <row r="235" spans="2:20" ht="22.5" x14ac:dyDescent="0.15">
      <c r="B235" s="83" t="s">
        <v>1055</v>
      </c>
      <c r="C235" s="83" t="s">
        <v>1059</v>
      </c>
      <c r="D235" s="555" t="s">
        <v>1364</v>
      </c>
      <c r="E235" s="281" t="s">
        <v>259</v>
      </c>
      <c r="F235" s="83" t="s">
        <v>450</v>
      </c>
      <c r="G235" s="83" t="s">
        <v>522</v>
      </c>
      <c r="H235" s="83" t="s">
        <v>492</v>
      </c>
      <c r="I235" s="83">
        <v>1</v>
      </c>
      <c r="J235" s="555" t="s">
        <v>1365</v>
      </c>
      <c r="K235" s="83" t="s">
        <v>454</v>
      </c>
      <c r="L235" s="83" t="s">
        <v>455</v>
      </c>
      <c r="M235" s="83" t="s">
        <v>456</v>
      </c>
      <c r="N235" s="83" t="s">
        <v>456</v>
      </c>
      <c r="O235" s="556">
        <v>0</v>
      </c>
      <c r="P235" s="556">
        <v>32</v>
      </c>
      <c r="Q235" s="557">
        <v>32</v>
      </c>
      <c r="R235" s="556" t="s">
        <v>458</v>
      </c>
      <c r="S235" s="556">
        <v>0</v>
      </c>
      <c r="T235" s="556">
        <v>0</v>
      </c>
    </row>
    <row r="236" spans="2:20" ht="22.5" x14ac:dyDescent="0.15">
      <c r="B236" s="83" t="s">
        <v>1055</v>
      </c>
      <c r="C236" s="83" t="s">
        <v>1234</v>
      </c>
      <c r="D236" s="555" t="s">
        <v>1364</v>
      </c>
      <c r="E236" s="281" t="s">
        <v>259</v>
      </c>
      <c r="F236" s="83" t="s">
        <v>450</v>
      </c>
      <c r="G236" s="83" t="s">
        <v>522</v>
      </c>
      <c r="H236" s="83" t="s">
        <v>492</v>
      </c>
      <c r="I236" s="83">
        <v>1</v>
      </c>
      <c r="J236" s="555" t="s">
        <v>1365</v>
      </c>
      <c r="K236" s="83" t="s">
        <v>454</v>
      </c>
      <c r="L236" s="83" t="s">
        <v>455</v>
      </c>
      <c r="M236" s="83" t="s">
        <v>456</v>
      </c>
      <c r="N236" s="83" t="s">
        <v>456</v>
      </c>
      <c r="O236" s="556">
        <v>0</v>
      </c>
      <c r="P236" s="556">
        <v>35</v>
      </c>
      <c r="Q236" s="557">
        <v>35</v>
      </c>
      <c r="R236" s="556" t="s">
        <v>458</v>
      </c>
      <c r="S236" s="556">
        <v>0</v>
      </c>
      <c r="T236" s="556">
        <v>0</v>
      </c>
    </row>
    <row r="237" spans="2:20" ht="22.5" x14ac:dyDescent="0.15">
      <c r="B237" s="83" t="s">
        <v>1055</v>
      </c>
      <c r="C237" s="83" t="s">
        <v>1224</v>
      </c>
      <c r="D237" s="555" t="s">
        <v>1364</v>
      </c>
      <c r="E237" s="281" t="s">
        <v>259</v>
      </c>
      <c r="F237" s="83" t="s">
        <v>450</v>
      </c>
      <c r="G237" s="83" t="s">
        <v>522</v>
      </c>
      <c r="H237" s="83" t="s">
        <v>492</v>
      </c>
      <c r="I237" s="83">
        <v>1</v>
      </c>
      <c r="J237" s="555" t="s">
        <v>1365</v>
      </c>
      <c r="K237" s="83" t="s">
        <v>454</v>
      </c>
      <c r="L237" s="83" t="s">
        <v>455</v>
      </c>
      <c r="M237" s="83" t="s">
        <v>456</v>
      </c>
      <c r="N237" s="83" t="s">
        <v>456</v>
      </c>
      <c r="O237" s="556">
        <v>0</v>
      </c>
      <c r="P237" s="556">
        <v>53</v>
      </c>
      <c r="Q237" s="557">
        <v>53</v>
      </c>
      <c r="R237" s="556" t="s">
        <v>458</v>
      </c>
      <c r="S237" s="556">
        <v>0</v>
      </c>
      <c r="T237" s="556">
        <v>0</v>
      </c>
    </row>
    <row r="238" spans="2:20" ht="22.5" x14ac:dyDescent="0.15">
      <c r="B238" s="83" t="s">
        <v>1055</v>
      </c>
      <c r="C238" s="83" t="s">
        <v>1224</v>
      </c>
      <c r="D238" s="555" t="s">
        <v>1185</v>
      </c>
      <c r="E238" s="281" t="s">
        <v>259</v>
      </c>
      <c r="F238" s="83" t="s">
        <v>450</v>
      </c>
      <c r="G238" s="83" t="s">
        <v>522</v>
      </c>
      <c r="H238" s="83" t="s">
        <v>452</v>
      </c>
      <c r="I238" s="83">
        <v>1</v>
      </c>
      <c r="J238" s="555" t="s">
        <v>1366</v>
      </c>
      <c r="K238" s="83" t="s">
        <v>454</v>
      </c>
      <c r="L238" s="83" t="s">
        <v>455</v>
      </c>
      <c r="M238" s="83" t="s">
        <v>456</v>
      </c>
      <c r="N238" s="83" t="s">
        <v>791</v>
      </c>
      <c r="O238" s="556">
        <v>0</v>
      </c>
      <c r="P238" s="556">
        <v>90</v>
      </c>
      <c r="Q238" s="557">
        <v>90</v>
      </c>
      <c r="R238" s="556" t="s">
        <v>458</v>
      </c>
      <c r="S238" s="556">
        <v>0</v>
      </c>
      <c r="T238" s="556">
        <v>0</v>
      </c>
    </row>
    <row r="239" spans="2:20" ht="22.5" x14ac:dyDescent="0.15">
      <c r="B239" s="83" t="s">
        <v>1367</v>
      </c>
      <c r="C239" s="83" t="s">
        <v>1207</v>
      </c>
      <c r="D239" s="555" t="s">
        <v>1368</v>
      </c>
      <c r="E239" s="83" t="s">
        <v>352</v>
      </c>
      <c r="F239" s="83" t="s">
        <v>450</v>
      </c>
      <c r="G239" s="83" t="s">
        <v>537</v>
      </c>
      <c r="H239" s="83" t="s">
        <v>519</v>
      </c>
      <c r="I239" s="83">
        <v>1</v>
      </c>
      <c r="J239" s="555" t="s">
        <v>1369</v>
      </c>
      <c r="K239" s="83" t="s">
        <v>454</v>
      </c>
      <c r="L239" s="83" t="s">
        <v>455</v>
      </c>
      <c r="M239" s="83" t="s">
        <v>456</v>
      </c>
      <c r="N239" s="83" t="s">
        <v>758</v>
      </c>
      <c r="O239" s="556">
        <v>0</v>
      </c>
      <c r="P239" s="83">
        <v>20</v>
      </c>
      <c r="Q239" s="557">
        <v>20</v>
      </c>
      <c r="R239" s="556" t="s">
        <v>458</v>
      </c>
      <c r="S239" s="556">
        <v>0</v>
      </c>
      <c r="T239" s="556">
        <v>0</v>
      </c>
    </row>
    <row r="240" spans="2:20" ht="33.75" x14ac:dyDescent="0.15">
      <c r="B240" s="83" t="s">
        <v>1367</v>
      </c>
      <c r="C240" s="83" t="s">
        <v>1207</v>
      </c>
      <c r="D240" s="555" t="s">
        <v>1370</v>
      </c>
      <c r="E240" s="83" t="s">
        <v>352</v>
      </c>
      <c r="F240" s="83" t="s">
        <v>450</v>
      </c>
      <c r="G240" s="83" t="s">
        <v>471</v>
      </c>
      <c r="H240" s="83" t="s">
        <v>519</v>
      </c>
      <c r="I240" s="83">
        <v>1</v>
      </c>
      <c r="J240" s="555" t="s">
        <v>1371</v>
      </c>
      <c r="K240" s="83" t="s">
        <v>454</v>
      </c>
      <c r="L240" s="83" t="s">
        <v>455</v>
      </c>
      <c r="M240" s="83" t="s">
        <v>456</v>
      </c>
      <c r="N240" s="83" t="s">
        <v>462</v>
      </c>
      <c r="O240" s="556">
        <v>0</v>
      </c>
      <c r="P240" s="83">
        <v>22</v>
      </c>
      <c r="Q240" s="557">
        <v>22</v>
      </c>
      <c r="R240" s="556" t="s">
        <v>458</v>
      </c>
      <c r="S240" s="556">
        <v>0</v>
      </c>
      <c r="T240" s="556">
        <v>0</v>
      </c>
    </row>
    <row r="241" spans="2:20" ht="33.75" x14ac:dyDescent="0.15">
      <c r="B241" s="83" t="s">
        <v>1367</v>
      </c>
      <c r="C241" s="83" t="s">
        <v>1187</v>
      </c>
      <c r="D241" s="555" t="s">
        <v>1372</v>
      </c>
      <c r="E241" s="83" t="s">
        <v>352</v>
      </c>
      <c r="F241" s="83" t="s">
        <v>450</v>
      </c>
      <c r="G241" s="83" t="s">
        <v>471</v>
      </c>
      <c r="H241" s="83" t="s">
        <v>519</v>
      </c>
      <c r="I241" s="83">
        <v>1</v>
      </c>
      <c r="J241" s="555" t="s">
        <v>1373</v>
      </c>
      <c r="K241" s="83" t="s">
        <v>454</v>
      </c>
      <c r="L241" s="83" t="s">
        <v>455</v>
      </c>
      <c r="M241" s="83" t="s">
        <v>456</v>
      </c>
      <c r="N241" s="83" t="s">
        <v>758</v>
      </c>
      <c r="O241" s="556">
        <v>0</v>
      </c>
      <c r="P241" s="83">
        <v>35</v>
      </c>
      <c r="Q241" s="557">
        <v>35</v>
      </c>
      <c r="R241" s="556" t="s">
        <v>458</v>
      </c>
      <c r="S241" s="556">
        <v>0</v>
      </c>
      <c r="T241" s="556">
        <v>0</v>
      </c>
    </row>
    <row r="242" spans="2:20" ht="45" x14ac:dyDescent="0.15">
      <c r="B242" s="83" t="s">
        <v>1367</v>
      </c>
      <c r="C242" s="83" t="s">
        <v>1056</v>
      </c>
      <c r="D242" s="555" t="s">
        <v>1374</v>
      </c>
      <c r="E242" s="83" t="s">
        <v>352</v>
      </c>
      <c r="F242" s="83" t="s">
        <v>450</v>
      </c>
      <c r="G242" s="83" t="s">
        <v>537</v>
      </c>
      <c r="H242" s="83" t="s">
        <v>519</v>
      </c>
      <c r="I242" s="83">
        <v>1</v>
      </c>
      <c r="J242" s="555" t="s">
        <v>1375</v>
      </c>
      <c r="K242" s="83" t="s">
        <v>454</v>
      </c>
      <c r="L242" s="83" t="s">
        <v>455</v>
      </c>
      <c r="M242" s="83" t="s">
        <v>456</v>
      </c>
      <c r="N242" s="83" t="s">
        <v>456</v>
      </c>
      <c r="O242" s="556">
        <v>0</v>
      </c>
      <c r="P242" s="83">
        <v>67</v>
      </c>
      <c r="Q242" s="557">
        <v>67</v>
      </c>
      <c r="R242" s="556" t="s">
        <v>458</v>
      </c>
      <c r="S242" s="556">
        <v>0</v>
      </c>
      <c r="T242" s="556">
        <v>0</v>
      </c>
    </row>
    <row r="243" spans="2:20" ht="33.75" x14ac:dyDescent="0.15">
      <c r="B243" s="83" t="s">
        <v>1367</v>
      </c>
      <c r="C243" s="83" t="s">
        <v>1118</v>
      </c>
      <c r="D243" s="555" t="s">
        <v>1376</v>
      </c>
      <c r="E243" s="83" t="s">
        <v>352</v>
      </c>
      <c r="F243" s="83" t="s">
        <v>450</v>
      </c>
      <c r="G243" s="83" t="s">
        <v>471</v>
      </c>
      <c r="H243" s="83" t="s">
        <v>519</v>
      </c>
      <c r="I243" s="83">
        <v>1</v>
      </c>
      <c r="J243" s="555" t="s">
        <v>1377</v>
      </c>
      <c r="K243" s="83" t="s">
        <v>454</v>
      </c>
      <c r="L243" s="83" t="s">
        <v>455</v>
      </c>
      <c r="M243" s="83" t="s">
        <v>456</v>
      </c>
      <c r="N243" s="83" t="s">
        <v>758</v>
      </c>
      <c r="O243" s="556">
        <v>0</v>
      </c>
      <c r="P243" s="83">
        <v>47</v>
      </c>
      <c r="Q243" s="557">
        <v>47</v>
      </c>
      <c r="R243" s="556" t="s">
        <v>458</v>
      </c>
      <c r="S243" s="556">
        <v>0</v>
      </c>
      <c r="T243" s="556">
        <v>0</v>
      </c>
    </row>
    <row r="244" spans="2:20" ht="33.75" x14ac:dyDescent="0.15">
      <c r="B244" s="83" t="s">
        <v>1367</v>
      </c>
      <c r="C244" s="83" t="s">
        <v>1120</v>
      </c>
      <c r="D244" s="555" t="s">
        <v>1378</v>
      </c>
      <c r="E244" s="83" t="s">
        <v>352</v>
      </c>
      <c r="F244" s="83" t="s">
        <v>450</v>
      </c>
      <c r="G244" s="83" t="s">
        <v>471</v>
      </c>
      <c r="H244" s="83" t="s">
        <v>519</v>
      </c>
      <c r="I244" s="83">
        <v>1</v>
      </c>
      <c r="J244" s="555" t="s">
        <v>1369</v>
      </c>
      <c r="K244" s="83" t="s">
        <v>454</v>
      </c>
      <c r="L244" s="83" t="s">
        <v>455</v>
      </c>
      <c r="M244" s="83" t="s">
        <v>456</v>
      </c>
      <c r="N244" s="83" t="s">
        <v>758</v>
      </c>
      <c r="O244" s="556">
        <v>0</v>
      </c>
      <c r="P244" s="83">
        <v>12</v>
      </c>
      <c r="Q244" s="557">
        <v>12</v>
      </c>
      <c r="R244" s="556" t="s">
        <v>458</v>
      </c>
      <c r="S244" s="556">
        <v>0</v>
      </c>
      <c r="T244" s="556">
        <v>0</v>
      </c>
    </row>
    <row r="245" spans="2:20" ht="33.75" x14ac:dyDescent="0.15">
      <c r="B245" s="83" t="s">
        <v>1367</v>
      </c>
      <c r="C245" s="83" t="s">
        <v>1122</v>
      </c>
      <c r="D245" s="555" t="s">
        <v>1379</v>
      </c>
      <c r="E245" s="83" t="s">
        <v>352</v>
      </c>
      <c r="F245" s="83" t="s">
        <v>450</v>
      </c>
      <c r="G245" s="83" t="s">
        <v>471</v>
      </c>
      <c r="H245" s="83" t="s">
        <v>519</v>
      </c>
      <c r="I245" s="83">
        <v>1</v>
      </c>
      <c r="J245" s="555" t="s">
        <v>1380</v>
      </c>
      <c r="K245" s="83" t="s">
        <v>454</v>
      </c>
      <c r="L245" s="83" t="s">
        <v>455</v>
      </c>
      <c r="M245" s="83" t="s">
        <v>456</v>
      </c>
      <c r="N245" s="83" t="s">
        <v>791</v>
      </c>
      <c r="O245" s="556">
        <v>0</v>
      </c>
      <c r="P245" s="83">
        <v>13</v>
      </c>
      <c r="Q245" s="557">
        <v>13</v>
      </c>
      <c r="R245" s="556" t="s">
        <v>458</v>
      </c>
      <c r="S245" s="556">
        <v>0</v>
      </c>
      <c r="T245" s="556">
        <v>0</v>
      </c>
    </row>
    <row r="246" spans="2:20" ht="33.75" x14ac:dyDescent="0.15">
      <c r="B246" s="83" t="s">
        <v>1367</v>
      </c>
      <c r="C246" s="83" t="s">
        <v>1266</v>
      </c>
      <c r="D246" s="555" t="s">
        <v>1381</v>
      </c>
      <c r="E246" s="83" t="s">
        <v>352</v>
      </c>
      <c r="F246" s="83" t="s">
        <v>450</v>
      </c>
      <c r="G246" s="83" t="s">
        <v>471</v>
      </c>
      <c r="H246" s="83" t="s">
        <v>519</v>
      </c>
      <c r="I246" s="83">
        <v>1</v>
      </c>
      <c r="J246" s="555" t="s">
        <v>1108</v>
      </c>
      <c r="K246" s="83" t="s">
        <v>454</v>
      </c>
      <c r="L246" s="83" t="s">
        <v>455</v>
      </c>
      <c r="M246" s="83" t="s">
        <v>456</v>
      </c>
      <c r="N246" s="83" t="s">
        <v>456</v>
      </c>
      <c r="O246" s="556">
        <v>0</v>
      </c>
      <c r="P246" s="83">
        <v>10</v>
      </c>
      <c r="Q246" s="557">
        <v>10</v>
      </c>
      <c r="R246" s="556" t="s">
        <v>458</v>
      </c>
      <c r="S246" s="556">
        <v>0</v>
      </c>
      <c r="T246" s="556">
        <v>0</v>
      </c>
    </row>
    <row r="247" spans="2:20" ht="33.75" x14ac:dyDescent="0.15">
      <c r="B247" s="83" t="s">
        <v>1367</v>
      </c>
      <c r="C247" s="83" t="s">
        <v>1059</v>
      </c>
      <c r="D247" s="555" t="s">
        <v>1382</v>
      </c>
      <c r="E247" s="83" t="s">
        <v>352</v>
      </c>
      <c r="F247" s="83" t="s">
        <v>450</v>
      </c>
      <c r="G247" s="83" t="s">
        <v>471</v>
      </c>
      <c r="H247" s="83" t="s">
        <v>519</v>
      </c>
      <c r="I247" s="83">
        <v>1</v>
      </c>
      <c r="J247" s="555" t="s">
        <v>1373</v>
      </c>
      <c r="K247" s="83" t="s">
        <v>454</v>
      </c>
      <c r="L247" s="83" t="s">
        <v>455</v>
      </c>
      <c r="M247" s="83" t="s">
        <v>456</v>
      </c>
      <c r="N247" s="83" t="s">
        <v>758</v>
      </c>
      <c r="O247" s="556">
        <v>0</v>
      </c>
      <c r="P247" s="83">
        <v>32</v>
      </c>
      <c r="Q247" s="557">
        <v>32</v>
      </c>
      <c r="R247" s="556" t="s">
        <v>458</v>
      </c>
      <c r="S247" s="556">
        <v>0</v>
      </c>
      <c r="T247" s="556">
        <v>0</v>
      </c>
    </row>
    <row r="248" spans="2:20" ht="33.75" x14ac:dyDescent="0.15">
      <c r="B248" s="83" t="s">
        <v>1367</v>
      </c>
      <c r="C248" s="83" t="s">
        <v>1234</v>
      </c>
      <c r="D248" s="555" t="s">
        <v>1383</v>
      </c>
      <c r="E248" s="83" t="s">
        <v>352</v>
      </c>
      <c r="F248" s="83" t="s">
        <v>450</v>
      </c>
      <c r="G248" s="83" t="s">
        <v>471</v>
      </c>
      <c r="H248" s="83" t="s">
        <v>519</v>
      </c>
      <c r="I248" s="83">
        <v>1</v>
      </c>
      <c r="J248" s="555" t="s">
        <v>1369</v>
      </c>
      <c r="K248" s="83" t="s">
        <v>454</v>
      </c>
      <c r="L248" s="83" t="s">
        <v>455</v>
      </c>
      <c r="M248" s="83" t="s">
        <v>456</v>
      </c>
      <c r="N248" s="83" t="s">
        <v>758</v>
      </c>
      <c r="O248" s="556">
        <v>0</v>
      </c>
      <c r="P248" s="83">
        <v>24</v>
      </c>
      <c r="Q248" s="557">
        <v>24</v>
      </c>
      <c r="R248" s="556" t="s">
        <v>458</v>
      </c>
      <c r="S248" s="556">
        <v>0</v>
      </c>
      <c r="T248" s="556">
        <v>0</v>
      </c>
    </row>
    <row r="249" spans="2:20" ht="33.75" x14ac:dyDescent="0.15">
      <c r="B249" s="83" t="s">
        <v>1367</v>
      </c>
      <c r="C249" s="83" t="s">
        <v>1224</v>
      </c>
      <c r="D249" s="555" t="s">
        <v>1384</v>
      </c>
      <c r="E249" s="83" t="s">
        <v>352</v>
      </c>
      <c r="F249" s="83" t="s">
        <v>450</v>
      </c>
      <c r="G249" s="83" t="s">
        <v>471</v>
      </c>
      <c r="H249" s="83" t="s">
        <v>519</v>
      </c>
      <c r="I249" s="83">
        <v>1</v>
      </c>
      <c r="J249" s="555" t="s">
        <v>1066</v>
      </c>
      <c r="K249" s="83" t="s">
        <v>454</v>
      </c>
      <c r="L249" s="83" t="s">
        <v>455</v>
      </c>
      <c r="M249" s="83" t="s">
        <v>456</v>
      </c>
      <c r="N249" s="83" t="s">
        <v>672</v>
      </c>
      <c r="O249" s="556">
        <v>0</v>
      </c>
      <c r="P249" s="83">
        <v>16</v>
      </c>
      <c r="Q249" s="557">
        <v>16</v>
      </c>
      <c r="R249" s="556" t="s">
        <v>458</v>
      </c>
      <c r="S249" s="556">
        <v>0</v>
      </c>
      <c r="T249" s="556">
        <v>0</v>
      </c>
    </row>
    <row r="250" spans="2:20" ht="33.75" x14ac:dyDescent="0.15">
      <c r="B250" s="83" t="s">
        <v>1367</v>
      </c>
      <c r="C250" s="83" t="s">
        <v>1224</v>
      </c>
      <c r="D250" s="555" t="s">
        <v>1385</v>
      </c>
      <c r="E250" s="83" t="s">
        <v>352</v>
      </c>
      <c r="F250" s="83" t="s">
        <v>450</v>
      </c>
      <c r="G250" s="83" t="s">
        <v>471</v>
      </c>
      <c r="H250" s="83" t="s">
        <v>519</v>
      </c>
      <c r="I250" s="83">
        <v>1</v>
      </c>
      <c r="J250" s="555" t="s">
        <v>1076</v>
      </c>
      <c r="K250" s="83" t="s">
        <v>454</v>
      </c>
      <c r="L250" s="83" t="s">
        <v>455</v>
      </c>
      <c r="M250" s="83" t="s">
        <v>456</v>
      </c>
      <c r="N250" s="83" t="s">
        <v>758</v>
      </c>
      <c r="O250" s="556">
        <v>0</v>
      </c>
      <c r="P250" s="83">
        <v>17</v>
      </c>
      <c r="Q250" s="557">
        <v>17</v>
      </c>
      <c r="R250" s="556" t="s">
        <v>458</v>
      </c>
      <c r="S250" s="556">
        <v>0</v>
      </c>
      <c r="T250" s="556">
        <v>0</v>
      </c>
    </row>
    <row r="251" spans="2:20" ht="33.75" x14ac:dyDescent="0.15">
      <c r="B251" s="83" t="s">
        <v>1367</v>
      </c>
      <c r="C251" s="83" t="s">
        <v>1320</v>
      </c>
      <c r="D251" s="555" t="s">
        <v>1386</v>
      </c>
      <c r="E251" s="83" t="s">
        <v>352</v>
      </c>
      <c r="F251" s="83" t="s">
        <v>450</v>
      </c>
      <c r="G251" s="83" t="s">
        <v>471</v>
      </c>
      <c r="H251" s="83" t="s">
        <v>519</v>
      </c>
      <c r="I251" s="83">
        <v>1</v>
      </c>
      <c r="J251" s="555" t="s">
        <v>1066</v>
      </c>
      <c r="K251" s="83" t="s">
        <v>454</v>
      </c>
      <c r="L251" s="83" t="s">
        <v>455</v>
      </c>
      <c r="M251" s="83" t="s">
        <v>456</v>
      </c>
      <c r="N251" s="83" t="s">
        <v>672</v>
      </c>
      <c r="O251" s="556">
        <v>0</v>
      </c>
      <c r="P251" s="83">
        <v>30</v>
      </c>
      <c r="Q251" s="557">
        <v>30</v>
      </c>
      <c r="R251" s="556" t="s">
        <v>458</v>
      </c>
      <c r="S251" s="556">
        <v>0</v>
      </c>
      <c r="T251" s="556">
        <v>0</v>
      </c>
    </row>
    <row r="252" spans="2:20" ht="33.75" x14ac:dyDescent="0.15">
      <c r="B252" s="83" t="s">
        <v>1367</v>
      </c>
      <c r="C252" s="83" t="s">
        <v>1202</v>
      </c>
      <c r="D252" s="555" t="s">
        <v>1387</v>
      </c>
      <c r="E252" s="83" t="s">
        <v>352</v>
      </c>
      <c r="F252" s="83" t="s">
        <v>450</v>
      </c>
      <c r="G252" s="83" t="s">
        <v>471</v>
      </c>
      <c r="H252" s="83" t="s">
        <v>519</v>
      </c>
      <c r="I252" s="83">
        <v>1</v>
      </c>
      <c r="J252" s="555" t="s">
        <v>1373</v>
      </c>
      <c r="K252" s="83" t="s">
        <v>454</v>
      </c>
      <c r="L252" s="83" t="s">
        <v>455</v>
      </c>
      <c r="M252" s="83" t="s">
        <v>456</v>
      </c>
      <c r="N252" s="83" t="s">
        <v>758</v>
      </c>
      <c r="O252" s="556">
        <v>0</v>
      </c>
      <c r="P252" s="83">
        <v>64</v>
      </c>
      <c r="Q252" s="557">
        <v>64</v>
      </c>
      <c r="R252" s="556" t="s">
        <v>458</v>
      </c>
      <c r="S252" s="556">
        <v>0</v>
      </c>
      <c r="T252" s="556">
        <v>0</v>
      </c>
    </row>
    <row r="253" spans="2:20" ht="33.75" x14ac:dyDescent="0.15">
      <c r="B253" s="83" t="s">
        <v>1367</v>
      </c>
      <c r="C253" s="83" t="s">
        <v>1266</v>
      </c>
      <c r="D253" s="555" t="s">
        <v>1388</v>
      </c>
      <c r="E253" s="83" t="s">
        <v>352</v>
      </c>
      <c r="F253" s="83" t="s">
        <v>450</v>
      </c>
      <c r="G253" s="83" t="s">
        <v>471</v>
      </c>
      <c r="H253" s="83" t="s">
        <v>519</v>
      </c>
      <c r="I253" s="83">
        <v>1</v>
      </c>
      <c r="J253" s="555" t="s">
        <v>1380</v>
      </c>
      <c r="K253" s="83" t="s">
        <v>454</v>
      </c>
      <c r="L253" s="83" t="s">
        <v>455</v>
      </c>
      <c r="M253" s="83" t="s">
        <v>456</v>
      </c>
      <c r="N253" s="83" t="s">
        <v>791</v>
      </c>
      <c r="O253" s="556">
        <v>0</v>
      </c>
      <c r="P253" s="83">
        <v>57</v>
      </c>
      <c r="Q253" s="557">
        <v>57</v>
      </c>
      <c r="R253" s="556" t="s">
        <v>458</v>
      </c>
      <c r="S253" s="556">
        <v>0</v>
      </c>
      <c r="T253" s="556">
        <v>0</v>
      </c>
    </row>
    <row r="254" spans="2:20" ht="45" x14ac:dyDescent="0.15">
      <c r="B254" s="83" t="s">
        <v>1367</v>
      </c>
      <c r="C254" s="83" t="s">
        <v>1059</v>
      </c>
      <c r="D254" s="555" t="s">
        <v>1389</v>
      </c>
      <c r="E254" s="83" t="s">
        <v>352</v>
      </c>
      <c r="F254" s="83" t="s">
        <v>450</v>
      </c>
      <c r="G254" s="83" t="s">
        <v>471</v>
      </c>
      <c r="H254" s="83" t="s">
        <v>519</v>
      </c>
      <c r="I254" s="83">
        <v>1</v>
      </c>
      <c r="J254" s="555" t="s">
        <v>1108</v>
      </c>
      <c r="K254" s="83" t="s">
        <v>454</v>
      </c>
      <c r="L254" s="83" t="s">
        <v>455</v>
      </c>
      <c r="M254" s="83" t="s">
        <v>456</v>
      </c>
      <c r="N254" s="83" t="s">
        <v>456</v>
      </c>
      <c r="O254" s="556">
        <v>0</v>
      </c>
      <c r="P254" s="83">
        <v>32</v>
      </c>
      <c r="Q254" s="557">
        <v>32</v>
      </c>
      <c r="R254" s="556" t="s">
        <v>458</v>
      </c>
      <c r="S254" s="556">
        <v>0</v>
      </c>
      <c r="T254" s="556">
        <v>0</v>
      </c>
    </row>
    <row r="255" spans="2:20" ht="33.75" x14ac:dyDescent="0.15">
      <c r="B255" s="83" t="s">
        <v>1367</v>
      </c>
      <c r="C255" s="83" t="s">
        <v>1234</v>
      </c>
      <c r="D255" s="555" t="s">
        <v>1390</v>
      </c>
      <c r="E255" s="83" t="s">
        <v>352</v>
      </c>
      <c r="F255" s="83" t="s">
        <v>450</v>
      </c>
      <c r="G255" s="83" t="s">
        <v>471</v>
      </c>
      <c r="H255" s="83" t="s">
        <v>519</v>
      </c>
      <c r="I255" s="83">
        <v>1</v>
      </c>
      <c r="J255" s="555" t="s">
        <v>1108</v>
      </c>
      <c r="K255" s="83" t="s">
        <v>454</v>
      </c>
      <c r="L255" s="83" t="s">
        <v>455</v>
      </c>
      <c r="M255" s="83" t="s">
        <v>456</v>
      </c>
      <c r="N255" s="83" t="s">
        <v>456</v>
      </c>
      <c r="O255" s="556">
        <v>0</v>
      </c>
      <c r="P255" s="83">
        <v>77</v>
      </c>
      <c r="Q255" s="557">
        <v>77</v>
      </c>
      <c r="R255" s="556" t="s">
        <v>458</v>
      </c>
      <c r="S255" s="556">
        <v>0</v>
      </c>
      <c r="T255" s="556">
        <v>0</v>
      </c>
    </row>
    <row r="256" spans="2:20" ht="33.75" x14ac:dyDescent="0.15">
      <c r="B256" s="83" t="s">
        <v>1367</v>
      </c>
      <c r="C256" s="83" t="s">
        <v>1234</v>
      </c>
      <c r="D256" s="555" t="s">
        <v>1391</v>
      </c>
      <c r="E256" s="83" t="s">
        <v>352</v>
      </c>
      <c r="F256" s="83" t="s">
        <v>450</v>
      </c>
      <c r="G256" s="83" t="s">
        <v>471</v>
      </c>
      <c r="H256" s="83" t="s">
        <v>519</v>
      </c>
      <c r="I256" s="83">
        <v>1</v>
      </c>
      <c r="J256" s="555" t="s">
        <v>1373</v>
      </c>
      <c r="K256" s="83" t="s">
        <v>454</v>
      </c>
      <c r="L256" s="83" t="s">
        <v>455</v>
      </c>
      <c r="M256" s="83" t="s">
        <v>456</v>
      </c>
      <c r="N256" s="83" t="s">
        <v>758</v>
      </c>
      <c r="O256" s="556">
        <v>0</v>
      </c>
      <c r="P256" s="83">
        <v>50</v>
      </c>
      <c r="Q256" s="557">
        <v>50</v>
      </c>
      <c r="R256" s="556" t="s">
        <v>458</v>
      </c>
      <c r="S256" s="556">
        <v>0</v>
      </c>
      <c r="T256" s="556">
        <v>0</v>
      </c>
    </row>
    <row r="257" spans="2:20" ht="33.75" x14ac:dyDescent="0.15">
      <c r="B257" s="83" t="s">
        <v>1367</v>
      </c>
      <c r="C257" s="83" t="s">
        <v>1224</v>
      </c>
      <c r="D257" s="555" t="s">
        <v>1392</v>
      </c>
      <c r="E257" s="83" t="s">
        <v>352</v>
      </c>
      <c r="F257" s="83" t="s">
        <v>450</v>
      </c>
      <c r="G257" s="83" t="s">
        <v>471</v>
      </c>
      <c r="H257" s="83" t="s">
        <v>519</v>
      </c>
      <c r="I257" s="83">
        <v>1</v>
      </c>
      <c r="J257" s="555" t="s">
        <v>1108</v>
      </c>
      <c r="K257" s="83" t="s">
        <v>454</v>
      </c>
      <c r="L257" s="83" t="s">
        <v>455</v>
      </c>
      <c r="M257" s="83" t="s">
        <v>456</v>
      </c>
      <c r="N257" s="83" t="s">
        <v>456</v>
      </c>
      <c r="O257" s="556">
        <v>0</v>
      </c>
      <c r="P257" s="83">
        <v>60</v>
      </c>
      <c r="Q257" s="557">
        <v>60</v>
      </c>
      <c r="R257" s="556" t="s">
        <v>458</v>
      </c>
      <c r="S257" s="556">
        <v>0</v>
      </c>
      <c r="T257" s="556">
        <v>0</v>
      </c>
    </row>
    <row r="258" spans="2:20" ht="33.75" x14ac:dyDescent="0.15">
      <c r="B258" s="83" t="s">
        <v>1367</v>
      </c>
      <c r="C258" s="83" t="s">
        <v>1393</v>
      </c>
      <c r="D258" s="555" t="s">
        <v>1394</v>
      </c>
      <c r="E258" s="83" t="s">
        <v>352</v>
      </c>
      <c r="F258" s="83" t="s">
        <v>450</v>
      </c>
      <c r="G258" s="83" t="s">
        <v>463</v>
      </c>
      <c r="H258" s="83" t="s">
        <v>519</v>
      </c>
      <c r="I258" s="83">
        <v>1</v>
      </c>
      <c r="J258" s="555" t="s">
        <v>1395</v>
      </c>
      <c r="K258" s="83" t="s">
        <v>454</v>
      </c>
      <c r="L258" s="83" t="s">
        <v>455</v>
      </c>
      <c r="M258" s="83" t="s">
        <v>456</v>
      </c>
      <c r="N258" s="83" t="s">
        <v>793</v>
      </c>
      <c r="O258" s="556">
        <v>0</v>
      </c>
      <c r="P258" s="83">
        <v>4</v>
      </c>
      <c r="Q258" s="557">
        <v>4</v>
      </c>
      <c r="R258" s="556" t="s">
        <v>458</v>
      </c>
      <c r="S258" s="556">
        <v>0</v>
      </c>
      <c r="T258" s="556">
        <v>0</v>
      </c>
    </row>
    <row r="259" spans="2:20" ht="33.75" x14ac:dyDescent="0.15">
      <c r="B259" s="83" t="s">
        <v>1367</v>
      </c>
      <c r="C259" s="83" t="s">
        <v>1212</v>
      </c>
      <c r="D259" s="555" t="s">
        <v>1394</v>
      </c>
      <c r="E259" s="83" t="s">
        <v>352</v>
      </c>
      <c r="F259" s="83" t="s">
        <v>450</v>
      </c>
      <c r="G259" s="83" t="s">
        <v>463</v>
      </c>
      <c r="H259" s="83" t="s">
        <v>519</v>
      </c>
      <c r="I259" s="83">
        <v>1</v>
      </c>
      <c r="J259" s="555" t="s">
        <v>1396</v>
      </c>
      <c r="K259" s="83" t="s">
        <v>454</v>
      </c>
      <c r="L259" s="83" t="s">
        <v>455</v>
      </c>
      <c r="M259" s="83" t="s">
        <v>456</v>
      </c>
      <c r="N259" s="83" t="s">
        <v>793</v>
      </c>
      <c r="O259" s="556">
        <v>0</v>
      </c>
      <c r="P259" s="83">
        <v>6</v>
      </c>
      <c r="Q259" s="557">
        <v>6</v>
      </c>
      <c r="R259" s="556" t="s">
        <v>458</v>
      </c>
      <c r="S259" s="556">
        <v>0</v>
      </c>
      <c r="T259" s="556">
        <v>0</v>
      </c>
    </row>
    <row r="260" spans="2:20" ht="33.75" x14ac:dyDescent="0.15">
      <c r="B260" s="83" t="s">
        <v>1367</v>
      </c>
      <c r="C260" s="83" t="s">
        <v>1397</v>
      </c>
      <c r="D260" s="555" t="s">
        <v>1398</v>
      </c>
      <c r="E260" s="83" t="s">
        <v>352</v>
      </c>
      <c r="F260" s="83" t="s">
        <v>450</v>
      </c>
      <c r="G260" s="83" t="s">
        <v>463</v>
      </c>
      <c r="H260" s="83" t="s">
        <v>519</v>
      </c>
      <c r="I260" s="83">
        <v>1</v>
      </c>
      <c r="J260" s="555" t="s">
        <v>1399</v>
      </c>
      <c r="K260" s="83" t="s">
        <v>454</v>
      </c>
      <c r="L260" s="83" t="s">
        <v>455</v>
      </c>
      <c r="M260" s="83" t="s">
        <v>456</v>
      </c>
      <c r="N260" s="83" t="s">
        <v>456</v>
      </c>
      <c r="O260" s="556">
        <v>0</v>
      </c>
      <c r="P260" s="83">
        <v>6</v>
      </c>
      <c r="Q260" s="557">
        <v>6</v>
      </c>
      <c r="R260" s="556" t="s">
        <v>458</v>
      </c>
      <c r="S260" s="556">
        <v>0</v>
      </c>
      <c r="T260" s="556">
        <v>0</v>
      </c>
    </row>
    <row r="261" spans="2:20" ht="33.75" x14ac:dyDescent="0.15">
      <c r="B261" s="83" t="s">
        <v>1367</v>
      </c>
      <c r="C261" s="83" t="s">
        <v>1207</v>
      </c>
      <c r="D261" s="555" t="s">
        <v>1398</v>
      </c>
      <c r="E261" s="83" t="s">
        <v>352</v>
      </c>
      <c r="F261" s="83" t="s">
        <v>450</v>
      </c>
      <c r="G261" s="83" t="s">
        <v>463</v>
      </c>
      <c r="H261" s="83" t="s">
        <v>519</v>
      </c>
      <c r="I261" s="83">
        <v>1</v>
      </c>
      <c r="J261" s="555" t="s">
        <v>1400</v>
      </c>
      <c r="K261" s="83" t="s">
        <v>454</v>
      </c>
      <c r="L261" s="83" t="s">
        <v>455</v>
      </c>
      <c r="M261" s="83" t="s">
        <v>456</v>
      </c>
      <c r="N261" s="83" t="s">
        <v>456</v>
      </c>
      <c r="O261" s="556">
        <v>0</v>
      </c>
      <c r="P261" s="83">
        <v>10</v>
      </c>
      <c r="Q261" s="557">
        <v>10</v>
      </c>
      <c r="R261" s="556" t="s">
        <v>458</v>
      </c>
      <c r="S261" s="556">
        <v>0</v>
      </c>
      <c r="T261" s="556">
        <v>0</v>
      </c>
    </row>
    <row r="262" spans="2:20" ht="33.75" x14ac:dyDescent="0.15">
      <c r="B262" s="83" t="s">
        <v>1367</v>
      </c>
      <c r="C262" s="83" t="s">
        <v>1187</v>
      </c>
      <c r="D262" s="555" t="s">
        <v>1401</v>
      </c>
      <c r="E262" s="83" t="s">
        <v>352</v>
      </c>
      <c r="F262" s="83" t="s">
        <v>450</v>
      </c>
      <c r="G262" s="83" t="s">
        <v>463</v>
      </c>
      <c r="H262" s="83" t="s">
        <v>519</v>
      </c>
      <c r="I262" s="83">
        <v>1</v>
      </c>
      <c r="J262" s="555" t="s">
        <v>1399</v>
      </c>
      <c r="K262" s="83" t="s">
        <v>454</v>
      </c>
      <c r="L262" s="83" t="s">
        <v>455</v>
      </c>
      <c r="M262" s="83" t="s">
        <v>456</v>
      </c>
      <c r="N262" s="83" t="s">
        <v>456</v>
      </c>
      <c r="O262" s="556">
        <v>0</v>
      </c>
      <c r="P262" s="83">
        <v>7</v>
      </c>
      <c r="Q262" s="557">
        <v>7</v>
      </c>
      <c r="R262" s="556" t="s">
        <v>458</v>
      </c>
      <c r="S262" s="556">
        <v>0</v>
      </c>
      <c r="T262" s="556">
        <v>0</v>
      </c>
    </row>
    <row r="263" spans="2:20" ht="22.5" x14ac:dyDescent="0.15">
      <c r="B263" s="83" t="s">
        <v>1367</v>
      </c>
      <c r="C263" s="83" t="s">
        <v>1059</v>
      </c>
      <c r="D263" s="555" t="s">
        <v>1402</v>
      </c>
      <c r="E263" s="83" t="s">
        <v>352</v>
      </c>
      <c r="F263" s="83" t="s">
        <v>450</v>
      </c>
      <c r="G263" s="83" t="s">
        <v>463</v>
      </c>
      <c r="H263" s="83" t="s">
        <v>519</v>
      </c>
      <c r="I263" s="83">
        <v>1</v>
      </c>
      <c r="J263" s="555" t="s">
        <v>1403</v>
      </c>
      <c r="K263" s="83" t="s">
        <v>454</v>
      </c>
      <c r="L263" s="83" t="s">
        <v>455</v>
      </c>
      <c r="M263" s="83" t="s">
        <v>456</v>
      </c>
      <c r="N263" s="83" t="s">
        <v>761</v>
      </c>
      <c r="O263" s="556">
        <v>0</v>
      </c>
      <c r="P263" s="83">
        <v>6</v>
      </c>
      <c r="Q263" s="557">
        <v>6</v>
      </c>
      <c r="R263" s="556" t="s">
        <v>458</v>
      </c>
      <c r="S263" s="556">
        <v>0</v>
      </c>
      <c r="T263" s="556">
        <v>0</v>
      </c>
    </row>
    <row r="264" spans="2:20" ht="22.5" x14ac:dyDescent="0.15">
      <c r="B264" s="83" t="s">
        <v>1367</v>
      </c>
      <c r="C264" s="83" t="s">
        <v>1059</v>
      </c>
      <c r="D264" s="555" t="s">
        <v>1402</v>
      </c>
      <c r="E264" s="83" t="s">
        <v>352</v>
      </c>
      <c r="F264" s="83" t="s">
        <v>450</v>
      </c>
      <c r="G264" s="83" t="s">
        <v>463</v>
      </c>
      <c r="H264" s="83" t="s">
        <v>519</v>
      </c>
      <c r="I264" s="83">
        <v>1</v>
      </c>
      <c r="J264" s="555" t="s">
        <v>1269</v>
      </c>
      <c r="K264" s="83" t="s">
        <v>454</v>
      </c>
      <c r="L264" s="83" t="s">
        <v>455</v>
      </c>
      <c r="M264" s="83" t="s">
        <v>456</v>
      </c>
      <c r="N264" s="83" t="s">
        <v>761</v>
      </c>
      <c r="O264" s="556">
        <v>0</v>
      </c>
      <c r="P264" s="83">
        <v>5</v>
      </c>
      <c r="Q264" s="557">
        <v>5</v>
      </c>
      <c r="R264" s="556" t="s">
        <v>458</v>
      </c>
      <c r="S264" s="556">
        <v>0</v>
      </c>
      <c r="T264" s="556">
        <v>0</v>
      </c>
    </row>
    <row r="265" spans="2:20" ht="22.5" x14ac:dyDescent="0.15">
      <c r="B265" s="83" t="s">
        <v>1367</v>
      </c>
      <c r="C265" s="83" t="s">
        <v>1234</v>
      </c>
      <c r="D265" s="555" t="s">
        <v>1404</v>
      </c>
      <c r="E265" s="83" t="s">
        <v>352</v>
      </c>
      <c r="F265" s="83" t="s">
        <v>450</v>
      </c>
      <c r="G265" s="83" t="s">
        <v>463</v>
      </c>
      <c r="H265" s="83" t="s">
        <v>519</v>
      </c>
      <c r="I265" s="83">
        <v>1</v>
      </c>
      <c r="J265" s="555" t="s">
        <v>1405</v>
      </c>
      <c r="K265" s="83" t="s">
        <v>454</v>
      </c>
      <c r="L265" s="83" t="s">
        <v>455</v>
      </c>
      <c r="M265" s="83" t="s">
        <v>456</v>
      </c>
      <c r="N265" s="83" t="s">
        <v>718</v>
      </c>
      <c r="O265" s="556">
        <v>0</v>
      </c>
      <c r="P265" s="83">
        <v>8</v>
      </c>
      <c r="Q265" s="557">
        <v>8</v>
      </c>
      <c r="R265" s="556" t="s">
        <v>458</v>
      </c>
      <c r="S265" s="556">
        <v>0</v>
      </c>
      <c r="T265" s="556">
        <v>0</v>
      </c>
    </row>
    <row r="266" spans="2:20" ht="22.5" x14ac:dyDescent="0.15">
      <c r="B266" s="83" t="s">
        <v>1367</v>
      </c>
      <c r="C266" s="83" t="s">
        <v>1224</v>
      </c>
      <c r="D266" s="555" t="s">
        <v>1404</v>
      </c>
      <c r="E266" s="83" t="s">
        <v>352</v>
      </c>
      <c r="F266" s="83" t="s">
        <v>450</v>
      </c>
      <c r="G266" s="83" t="s">
        <v>463</v>
      </c>
      <c r="H266" s="83" t="s">
        <v>519</v>
      </c>
      <c r="I266" s="83">
        <v>1</v>
      </c>
      <c r="J266" s="555" t="s">
        <v>1406</v>
      </c>
      <c r="K266" s="83" t="s">
        <v>454</v>
      </c>
      <c r="L266" s="83" t="s">
        <v>455</v>
      </c>
      <c r="M266" s="83" t="s">
        <v>456</v>
      </c>
      <c r="N266" s="83" t="s">
        <v>718</v>
      </c>
      <c r="O266" s="556">
        <v>0</v>
      </c>
      <c r="P266" s="83">
        <v>10</v>
      </c>
      <c r="Q266" s="557">
        <v>10</v>
      </c>
      <c r="R266" s="556" t="s">
        <v>458</v>
      </c>
      <c r="S266" s="556">
        <v>0</v>
      </c>
      <c r="T266" s="556">
        <v>0</v>
      </c>
    </row>
    <row r="267" spans="2:20" ht="22.5" x14ac:dyDescent="0.15">
      <c r="B267" s="83" t="s">
        <v>1367</v>
      </c>
      <c r="C267" s="83" t="s">
        <v>1407</v>
      </c>
      <c r="D267" s="555" t="s">
        <v>1404</v>
      </c>
      <c r="E267" s="83" t="s">
        <v>352</v>
      </c>
      <c r="F267" s="83" t="s">
        <v>450</v>
      </c>
      <c r="G267" s="83" t="s">
        <v>463</v>
      </c>
      <c r="H267" s="83" t="s">
        <v>519</v>
      </c>
      <c r="I267" s="83">
        <v>1</v>
      </c>
      <c r="J267" s="555" t="s">
        <v>1408</v>
      </c>
      <c r="K267" s="83" t="s">
        <v>454</v>
      </c>
      <c r="L267" s="83" t="s">
        <v>455</v>
      </c>
      <c r="M267" s="83" t="s">
        <v>456</v>
      </c>
      <c r="N267" s="83" t="s">
        <v>718</v>
      </c>
      <c r="O267" s="556">
        <v>0</v>
      </c>
      <c r="P267" s="83">
        <v>10</v>
      </c>
      <c r="Q267" s="557">
        <v>10</v>
      </c>
      <c r="R267" s="556" t="s">
        <v>458</v>
      </c>
      <c r="S267" s="556">
        <v>0</v>
      </c>
      <c r="T267" s="556">
        <v>0</v>
      </c>
    </row>
    <row r="268" spans="2:20" ht="22.5" x14ac:dyDescent="0.15">
      <c r="B268" s="83" t="s">
        <v>1367</v>
      </c>
      <c r="C268" s="83" t="s">
        <v>1056</v>
      </c>
      <c r="D268" s="555" t="s">
        <v>1409</v>
      </c>
      <c r="E268" s="83" t="s">
        <v>352</v>
      </c>
      <c r="F268" s="83" t="s">
        <v>450</v>
      </c>
      <c r="G268" s="83" t="s">
        <v>463</v>
      </c>
      <c r="H268" s="83" t="s">
        <v>519</v>
      </c>
      <c r="I268" s="83">
        <v>1</v>
      </c>
      <c r="J268" s="555" t="s">
        <v>1410</v>
      </c>
      <c r="K268" s="83" t="s">
        <v>454</v>
      </c>
      <c r="L268" s="83" t="s">
        <v>469</v>
      </c>
      <c r="M268" s="83" t="s">
        <v>469</v>
      </c>
      <c r="N268" s="83" t="s">
        <v>469</v>
      </c>
      <c r="O268" s="556">
        <v>0</v>
      </c>
      <c r="P268" s="83">
        <v>20</v>
      </c>
      <c r="Q268" s="557">
        <v>20</v>
      </c>
      <c r="R268" s="556" t="s">
        <v>458</v>
      </c>
      <c r="S268" s="556">
        <v>0</v>
      </c>
      <c r="T268" s="556">
        <v>0</v>
      </c>
    </row>
    <row r="269" spans="2:20" ht="22.5" x14ac:dyDescent="0.15">
      <c r="B269" s="83" t="s">
        <v>1367</v>
      </c>
      <c r="C269" s="83" t="s">
        <v>1411</v>
      </c>
      <c r="D269" s="555" t="s">
        <v>1412</v>
      </c>
      <c r="E269" s="83" t="s">
        <v>287</v>
      </c>
      <c r="F269" s="83" t="s">
        <v>450</v>
      </c>
      <c r="G269" s="83" t="s">
        <v>501</v>
      </c>
      <c r="H269" s="83" t="s">
        <v>519</v>
      </c>
      <c r="I269" s="83">
        <v>1</v>
      </c>
      <c r="J269" s="555" t="s">
        <v>1413</v>
      </c>
      <c r="K269" s="83" t="s">
        <v>454</v>
      </c>
      <c r="L269" s="83" t="s">
        <v>455</v>
      </c>
      <c r="M269" s="83" t="s">
        <v>456</v>
      </c>
      <c r="N269" s="83" t="s">
        <v>718</v>
      </c>
      <c r="O269" s="556">
        <v>0</v>
      </c>
      <c r="P269" s="83">
        <v>30</v>
      </c>
      <c r="Q269" s="557">
        <v>30</v>
      </c>
      <c r="R269" s="556" t="s">
        <v>458</v>
      </c>
      <c r="S269" s="556">
        <v>0</v>
      </c>
      <c r="T269" s="556">
        <v>0</v>
      </c>
    </row>
    <row r="270" spans="2:20" ht="22.5" x14ac:dyDescent="0.15">
      <c r="B270" s="83" t="s">
        <v>1367</v>
      </c>
      <c r="C270" s="83" t="s">
        <v>1414</v>
      </c>
      <c r="D270" s="555" t="s">
        <v>1415</v>
      </c>
      <c r="E270" s="83" t="s">
        <v>287</v>
      </c>
      <c r="F270" s="83" t="s">
        <v>450</v>
      </c>
      <c r="G270" s="83" t="s">
        <v>501</v>
      </c>
      <c r="H270" s="83" t="s">
        <v>519</v>
      </c>
      <c r="I270" s="83">
        <v>1</v>
      </c>
      <c r="J270" s="555" t="s">
        <v>1405</v>
      </c>
      <c r="K270" s="83" t="s">
        <v>454</v>
      </c>
      <c r="L270" s="83" t="s">
        <v>455</v>
      </c>
      <c r="M270" s="83" t="s">
        <v>456</v>
      </c>
      <c r="N270" s="83" t="s">
        <v>718</v>
      </c>
      <c r="O270" s="556">
        <v>0</v>
      </c>
      <c r="P270" s="83">
        <v>28</v>
      </c>
      <c r="Q270" s="557">
        <v>28</v>
      </c>
      <c r="R270" s="556" t="s">
        <v>458</v>
      </c>
      <c r="S270" s="556">
        <v>0</v>
      </c>
      <c r="T270" s="556">
        <v>0</v>
      </c>
    </row>
    <row r="271" spans="2:20" ht="22.5" x14ac:dyDescent="0.15">
      <c r="B271" s="83" t="s">
        <v>1367</v>
      </c>
      <c r="C271" s="83" t="s">
        <v>1112</v>
      </c>
      <c r="D271" s="555" t="s">
        <v>1416</v>
      </c>
      <c r="E271" s="83" t="s">
        <v>352</v>
      </c>
      <c r="F271" s="83" t="s">
        <v>450</v>
      </c>
      <c r="G271" s="83" t="s">
        <v>463</v>
      </c>
      <c r="H271" s="83" t="s">
        <v>519</v>
      </c>
      <c r="I271" s="83">
        <v>1</v>
      </c>
      <c r="J271" s="555" t="s">
        <v>1080</v>
      </c>
      <c r="K271" s="83" t="s">
        <v>454</v>
      </c>
      <c r="L271" s="83" t="s">
        <v>455</v>
      </c>
      <c r="M271" s="83" t="s">
        <v>456</v>
      </c>
      <c r="N271" s="83" t="s">
        <v>456</v>
      </c>
      <c r="O271" s="556">
        <v>0</v>
      </c>
      <c r="P271" s="83">
        <v>27</v>
      </c>
      <c r="Q271" s="557">
        <v>27</v>
      </c>
      <c r="R271" s="556" t="s">
        <v>458</v>
      </c>
      <c r="S271" s="556">
        <v>0</v>
      </c>
      <c r="T271" s="556">
        <v>0</v>
      </c>
    </row>
    <row r="272" spans="2:20" ht="22.5" x14ac:dyDescent="0.15">
      <c r="B272" s="83" t="s">
        <v>1367</v>
      </c>
      <c r="C272" s="83" t="s">
        <v>1063</v>
      </c>
      <c r="D272" s="555" t="s">
        <v>1417</v>
      </c>
      <c r="E272" s="83" t="s">
        <v>352</v>
      </c>
      <c r="F272" s="83" t="s">
        <v>450</v>
      </c>
      <c r="G272" s="83" t="s">
        <v>463</v>
      </c>
      <c r="H272" s="83" t="s">
        <v>519</v>
      </c>
      <c r="I272" s="83">
        <v>1</v>
      </c>
      <c r="J272" s="555" t="s">
        <v>1080</v>
      </c>
      <c r="K272" s="83" t="s">
        <v>454</v>
      </c>
      <c r="L272" s="83" t="s">
        <v>455</v>
      </c>
      <c r="M272" s="83" t="s">
        <v>456</v>
      </c>
      <c r="N272" s="83" t="s">
        <v>456</v>
      </c>
      <c r="O272" s="556">
        <v>0</v>
      </c>
      <c r="P272" s="83">
        <v>29</v>
      </c>
      <c r="Q272" s="557">
        <v>29</v>
      </c>
      <c r="R272" s="556" t="s">
        <v>458</v>
      </c>
      <c r="S272" s="556">
        <v>0</v>
      </c>
      <c r="T272" s="556">
        <v>0</v>
      </c>
    </row>
    <row r="273" spans="2:20" ht="33.75" x14ac:dyDescent="0.15">
      <c r="B273" s="83" t="s">
        <v>142</v>
      </c>
      <c r="C273" s="83" t="s">
        <v>1224</v>
      </c>
      <c r="D273" s="555" t="s">
        <v>1418</v>
      </c>
      <c r="E273" s="83" t="s">
        <v>313</v>
      </c>
      <c r="F273" s="83" t="s">
        <v>450</v>
      </c>
      <c r="G273" s="83" t="s">
        <v>496</v>
      </c>
      <c r="H273" s="83" t="s">
        <v>497</v>
      </c>
      <c r="I273" s="83">
        <v>1</v>
      </c>
      <c r="J273" s="555" t="s">
        <v>1108</v>
      </c>
      <c r="K273" s="83" t="s">
        <v>454</v>
      </c>
      <c r="L273" s="83" t="s">
        <v>455</v>
      </c>
      <c r="M273" s="83" t="s">
        <v>456</v>
      </c>
      <c r="N273" s="83" t="s">
        <v>456</v>
      </c>
      <c r="O273" s="556">
        <v>0</v>
      </c>
      <c r="P273" s="83">
        <v>30</v>
      </c>
      <c r="Q273" s="557">
        <v>30</v>
      </c>
      <c r="R273" s="556" t="s">
        <v>458</v>
      </c>
      <c r="S273" s="556">
        <v>0</v>
      </c>
      <c r="T273" s="556">
        <v>0</v>
      </c>
    </row>
    <row r="274" spans="2:20" ht="33.75" x14ac:dyDescent="0.15">
      <c r="B274" s="83" t="s">
        <v>142</v>
      </c>
      <c r="C274" s="83" t="s">
        <v>1112</v>
      </c>
      <c r="D274" s="555" t="s">
        <v>1419</v>
      </c>
      <c r="E274" s="83" t="s">
        <v>313</v>
      </c>
      <c r="F274" s="83" t="s">
        <v>450</v>
      </c>
      <c r="G274" s="83" t="s">
        <v>471</v>
      </c>
      <c r="H274" s="83" t="s">
        <v>452</v>
      </c>
      <c r="I274" s="83">
        <v>1</v>
      </c>
      <c r="J274" s="555" t="s">
        <v>1108</v>
      </c>
      <c r="K274" s="83" t="s">
        <v>454</v>
      </c>
      <c r="L274" s="83" t="s">
        <v>455</v>
      </c>
      <c r="M274" s="83" t="s">
        <v>456</v>
      </c>
      <c r="N274" s="83" t="s">
        <v>456</v>
      </c>
      <c r="O274" s="556">
        <v>0</v>
      </c>
      <c r="P274" s="83">
        <v>50</v>
      </c>
      <c r="Q274" s="557">
        <v>50</v>
      </c>
      <c r="R274" s="556" t="s">
        <v>458</v>
      </c>
      <c r="S274" s="556">
        <v>0</v>
      </c>
      <c r="T274" s="556">
        <v>0</v>
      </c>
    </row>
    <row r="275" spans="2:20" ht="33.75" x14ac:dyDescent="0.15">
      <c r="B275" s="83" t="s">
        <v>142</v>
      </c>
      <c r="C275" s="83" t="s">
        <v>1234</v>
      </c>
      <c r="D275" s="555" t="s">
        <v>1420</v>
      </c>
      <c r="E275" s="83" t="s">
        <v>313</v>
      </c>
      <c r="F275" s="83" t="s">
        <v>450</v>
      </c>
      <c r="G275" s="83" t="s">
        <v>471</v>
      </c>
      <c r="H275" s="83" t="s">
        <v>452</v>
      </c>
      <c r="I275" s="83">
        <v>1</v>
      </c>
      <c r="J275" s="555" t="s">
        <v>1108</v>
      </c>
      <c r="K275" s="83" t="s">
        <v>454</v>
      </c>
      <c r="L275" s="83" t="s">
        <v>455</v>
      </c>
      <c r="M275" s="83" t="s">
        <v>456</v>
      </c>
      <c r="N275" s="83" t="s">
        <v>456</v>
      </c>
      <c r="O275" s="556">
        <v>0</v>
      </c>
      <c r="P275" s="83">
        <v>50</v>
      </c>
      <c r="Q275" s="557">
        <v>50</v>
      </c>
      <c r="R275" s="556" t="s">
        <v>458</v>
      </c>
      <c r="S275" s="556">
        <v>0</v>
      </c>
      <c r="T275" s="556">
        <v>0</v>
      </c>
    </row>
    <row r="276" spans="2:20" ht="33.75" x14ac:dyDescent="0.15">
      <c r="B276" s="83" t="s">
        <v>142</v>
      </c>
      <c r="C276" s="83" t="s">
        <v>1112</v>
      </c>
      <c r="D276" s="555" t="s">
        <v>1421</v>
      </c>
      <c r="E276" s="83" t="s">
        <v>313</v>
      </c>
      <c r="F276" s="83" t="s">
        <v>450</v>
      </c>
      <c r="G276" s="83" t="s">
        <v>471</v>
      </c>
      <c r="H276" s="83" t="s">
        <v>452</v>
      </c>
      <c r="I276" s="83">
        <v>1</v>
      </c>
      <c r="J276" s="555" t="s">
        <v>1108</v>
      </c>
      <c r="K276" s="83" t="s">
        <v>454</v>
      </c>
      <c r="L276" s="83" t="s">
        <v>455</v>
      </c>
      <c r="M276" s="83" t="s">
        <v>456</v>
      </c>
      <c r="N276" s="83" t="s">
        <v>456</v>
      </c>
      <c r="O276" s="556">
        <v>0</v>
      </c>
      <c r="P276" s="83">
        <v>150</v>
      </c>
      <c r="Q276" s="557">
        <v>150</v>
      </c>
      <c r="R276" s="556" t="s">
        <v>458</v>
      </c>
      <c r="S276" s="556">
        <v>0</v>
      </c>
      <c r="T276" s="556">
        <v>0</v>
      </c>
    </row>
    <row r="277" spans="2:20" ht="56.25" x14ac:dyDescent="0.15">
      <c r="B277" s="83" t="s">
        <v>142</v>
      </c>
      <c r="C277" s="83" t="s">
        <v>1112</v>
      </c>
      <c r="D277" s="555" t="s">
        <v>1422</v>
      </c>
      <c r="E277" s="83" t="s">
        <v>313</v>
      </c>
      <c r="F277" s="83" t="s">
        <v>450</v>
      </c>
      <c r="G277" s="83" t="s">
        <v>471</v>
      </c>
      <c r="H277" s="83" t="s">
        <v>532</v>
      </c>
      <c r="I277" s="83">
        <v>1</v>
      </c>
      <c r="J277" s="555" t="s">
        <v>1108</v>
      </c>
      <c r="K277" s="83" t="s">
        <v>454</v>
      </c>
      <c r="L277" s="83" t="s">
        <v>455</v>
      </c>
      <c r="M277" s="83" t="s">
        <v>456</v>
      </c>
      <c r="N277" s="83" t="s">
        <v>456</v>
      </c>
      <c r="O277" s="556">
        <v>0</v>
      </c>
      <c r="P277" s="83">
        <v>200</v>
      </c>
      <c r="Q277" s="557">
        <v>200</v>
      </c>
      <c r="R277" s="556" t="s">
        <v>458</v>
      </c>
      <c r="S277" s="556">
        <v>0</v>
      </c>
      <c r="T277" s="556">
        <v>0</v>
      </c>
    </row>
    <row r="278" spans="2:20" ht="33.75" x14ac:dyDescent="0.15">
      <c r="B278" s="83" t="s">
        <v>142</v>
      </c>
      <c r="C278" s="83" t="s">
        <v>1256</v>
      </c>
      <c r="D278" s="555" t="s">
        <v>1423</v>
      </c>
      <c r="E278" s="83" t="s">
        <v>313</v>
      </c>
      <c r="F278" s="83" t="s">
        <v>450</v>
      </c>
      <c r="G278" s="83" t="s">
        <v>496</v>
      </c>
      <c r="H278" s="83" t="s">
        <v>532</v>
      </c>
      <c r="I278" s="83">
        <v>1</v>
      </c>
      <c r="J278" s="555" t="s">
        <v>1108</v>
      </c>
      <c r="K278" s="83" t="s">
        <v>454</v>
      </c>
      <c r="L278" s="83" t="s">
        <v>455</v>
      </c>
      <c r="M278" s="83" t="s">
        <v>456</v>
      </c>
      <c r="N278" s="83" t="s">
        <v>456</v>
      </c>
      <c r="O278" s="556">
        <v>0</v>
      </c>
      <c r="P278" s="83">
        <v>200</v>
      </c>
      <c r="Q278" s="557">
        <v>200</v>
      </c>
      <c r="R278" s="556" t="s">
        <v>458</v>
      </c>
      <c r="S278" s="556">
        <v>0</v>
      </c>
      <c r="T278" s="556">
        <v>0</v>
      </c>
    </row>
    <row r="279" spans="2:20" ht="22.5" x14ac:dyDescent="0.15">
      <c r="B279" s="83" t="s">
        <v>142</v>
      </c>
      <c r="C279" s="83" t="s">
        <v>1059</v>
      </c>
      <c r="D279" s="555" t="s">
        <v>1424</v>
      </c>
      <c r="E279" s="83" t="s">
        <v>313</v>
      </c>
      <c r="F279" s="83" t="s">
        <v>450</v>
      </c>
      <c r="G279" s="83" t="s">
        <v>522</v>
      </c>
      <c r="H279" s="83" t="s">
        <v>452</v>
      </c>
      <c r="I279" s="83">
        <v>1</v>
      </c>
      <c r="J279" s="555" t="s">
        <v>1108</v>
      </c>
      <c r="K279" s="83" t="s">
        <v>454</v>
      </c>
      <c r="L279" s="83" t="s">
        <v>455</v>
      </c>
      <c r="M279" s="83" t="s">
        <v>456</v>
      </c>
      <c r="N279" s="83" t="s">
        <v>456</v>
      </c>
      <c r="O279" s="556">
        <v>0</v>
      </c>
      <c r="P279" s="83">
        <v>100</v>
      </c>
      <c r="Q279" s="557">
        <v>100</v>
      </c>
      <c r="R279" s="556" t="s">
        <v>458</v>
      </c>
      <c r="S279" s="556">
        <v>0</v>
      </c>
      <c r="T279" s="556">
        <v>0</v>
      </c>
    </row>
    <row r="280" spans="2:20" ht="22.5" x14ac:dyDescent="0.15">
      <c r="B280" s="83" t="s">
        <v>142</v>
      </c>
      <c r="C280" s="83" t="s">
        <v>1112</v>
      </c>
      <c r="D280" s="555" t="s">
        <v>1425</v>
      </c>
      <c r="E280" s="83" t="s">
        <v>313</v>
      </c>
      <c r="F280" s="83" t="s">
        <v>450</v>
      </c>
      <c r="G280" s="83" t="s">
        <v>522</v>
      </c>
      <c r="H280" s="83" t="s">
        <v>452</v>
      </c>
      <c r="I280" s="83">
        <v>1</v>
      </c>
      <c r="J280" s="555" t="s">
        <v>1108</v>
      </c>
      <c r="K280" s="83" t="s">
        <v>454</v>
      </c>
      <c r="L280" s="83" t="s">
        <v>455</v>
      </c>
      <c r="M280" s="83" t="s">
        <v>456</v>
      </c>
      <c r="N280" s="83" t="s">
        <v>456</v>
      </c>
      <c r="O280" s="556">
        <v>0</v>
      </c>
      <c r="P280" s="83">
        <v>80</v>
      </c>
      <c r="Q280" s="557">
        <v>80</v>
      </c>
      <c r="R280" s="556" t="s">
        <v>458</v>
      </c>
      <c r="S280" s="556">
        <v>0</v>
      </c>
      <c r="T280" s="556">
        <v>0</v>
      </c>
    </row>
    <row r="281" spans="2:20" ht="22.5" x14ac:dyDescent="0.15">
      <c r="B281" s="83" t="s">
        <v>142</v>
      </c>
      <c r="C281" s="83" t="s">
        <v>1234</v>
      </c>
      <c r="D281" s="555" t="s">
        <v>1426</v>
      </c>
      <c r="E281" s="83" t="s">
        <v>313</v>
      </c>
      <c r="F281" s="83" t="s">
        <v>450</v>
      </c>
      <c r="G281" s="83" t="s">
        <v>522</v>
      </c>
      <c r="H281" s="83" t="s">
        <v>452</v>
      </c>
      <c r="I281" s="83">
        <v>1</v>
      </c>
      <c r="J281" s="555" t="s">
        <v>1108</v>
      </c>
      <c r="K281" s="83" t="s">
        <v>454</v>
      </c>
      <c r="L281" s="83" t="s">
        <v>455</v>
      </c>
      <c r="M281" s="83" t="s">
        <v>456</v>
      </c>
      <c r="N281" s="83" t="s">
        <v>456</v>
      </c>
      <c r="O281" s="556">
        <v>0</v>
      </c>
      <c r="P281" s="83">
        <v>60</v>
      </c>
      <c r="Q281" s="557">
        <v>60</v>
      </c>
      <c r="R281" s="556" t="s">
        <v>458</v>
      </c>
      <c r="S281" s="556">
        <v>0</v>
      </c>
      <c r="T281" s="556">
        <v>0</v>
      </c>
    </row>
    <row r="282" spans="2:20" ht="22.5" x14ac:dyDescent="0.15">
      <c r="B282" s="83" t="s">
        <v>142</v>
      </c>
      <c r="C282" s="83" t="s">
        <v>1224</v>
      </c>
      <c r="D282" s="555" t="s">
        <v>1427</v>
      </c>
      <c r="E282" s="83" t="s">
        <v>313</v>
      </c>
      <c r="F282" s="83" t="s">
        <v>450</v>
      </c>
      <c r="G282" s="83" t="s">
        <v>522</v>
      </c>
      <c r="H282" s="83" t="s">
        <v>452</v>
      </c>
      <c r="I282" s="83">
        <v>1</v>
      </c>
      <c r="J282" s="555" t="s">
        <v>1108</v>
      </c>
      <c r="K282" s="83" t="s">
        <v>454</v>
      </c>
      <c r="L282" s="83" t="s">
        <v>455</v>
      </c>
      <c r="M282" s="83" t="s">
        <v>456</v>
      </c>
      <c r="N282" s="83" t="s">
        <v>456</v>
      </c>
      <c r="O282" s="556">
        <v>0</v>
      </c>
      <c r="P282" s="83">
        <v>60</v>
      </c>
      <c r="Q282" s="557">
        <v>60</v>
      </c>
      <c r="R282" s="556" t="s">
        <v>458</v>
      </c>
      <c r="S282" s="556">
        <v>0</v>
      </c>
      <c r="T282" s="556">
        <v>0</v>
      </c>
    </row>
    <row r="283" spans="2:20" ht="22.5" x14ac:dyDescent="0.15">
      <c r="B283" s="83" t="s">
        <v>142</v>
      </c>
      <c r="C283" s="83" t="s">
        <v>1224</v>
      </c>
      <c r="D283" s="555" t="s">
        <v>1428</v>
      </c>
      <c r="E283" s="83" t="s">
        <v>313</v>
      </c>
      <c r="F283" s="83" t="s">
        <v>450</v>
      </c>
      <c r="G283" s="83" t="s">
        <v>522</v>
      </c>
      <c r="H283" s="83" t="s">
        <v>452</v>
      </c>
      <c r="I283" s="83">
        <v>1</v>
      </c>
      <c r="J283" s="555" t="s">
        <v>1108</v>
      </c>
      <c r="K283" s="83" t="s">
        <v>454</v>
      </c>
      <c r="L283" s="83" t="s">
        <v>455</v>
      </c>
      <c r="M283" s="83" t="s">
        <v>456</v>
      </c>
      <c r="N283" s="83" t="s">
        <v>456</v>
      </c>
      <c r="O283" s="556">
        <v>0</v>
      </c>
      <c r="P283" s="83">
        <v>60</v>
      </c>
      <c r="Q283" s="557">
        <v>60</v>
      </c>
      <c r="R283" s="556" t="s">
        <v>458</v>
      </c>
      <c r="S283" s="556">
        <v>0</v>
      </c>
      <c r="T283" s="556">
        <v>0</v>
      </c>
    </row>
    <row r="284" spans="2:20" ht="22.5" x14ac:dyDescent="0.15">
      <c r="B284" s="83" t="s">
        <v>142</v>
      </c>
      <c r="C284" s="83" t="s">
        <v>1256</v>
      </c>
      <c r="D284" s="555" t="s">
        <v>1429</v>
      </c>
      <c r="E284" s="83" t="s">
        <v>313</v>
      </c>
      <c r="F284" s="83" t="s">
        <v>450</v>
      </c>
      <c r="G284" s="83" t="s">
        <v>522</v>
      </c>
      <c r="H284" s="83" t="s">
        <v>452</v>
      </c>
      <c r="I284" s="83">
        <v>1</v>
      </c>
      <c r="J284" s="555" t="s">
        <v>1108</v>
      </c>
      <c r="K284" s="83" t="s">
        <v>454</v>
      </c>
      <c r="L284" s="83" t="s">
        <v>455</v>
      </c>
      <c r="M284" s="83" t="s">
        <v>456</v>
      </c>
      <c r="N284" s="83" t="s">
        <v>456</v>
      </c>
      <c r="O284" s="556">
        <v>0</v>
      </c>
      <c r="P284" s="83">
        <v>60</v>
      </c>
      <c r="Q284" s="557">
        <v>60</v>
      </c>
      <c r="R284" s="556" t="s">
        <v>458</v>
      </c>
      <c r="S284" s="556">
        <v>0</v>
      </c>
      <c r="T284" s="556">
        <v>0</v>
      </c>
    </row>
    <row r="285" spans="2:20" ht="22.5" x14ac:dyDescent="0.15">
      <c r="B285" s="83" t="s">
        <v>142</v>
      </c>
      <c r="C285" s="83" t="s">
        <v>1309</v>
      </c>
      <c r="D285" s="555" t="s">
        <v>1430</v>
      </c>
      <c r="E285" s="83" t="s">
        <v>313</v>
      </c>
      <c r="F285" s="83" t="s">
        <v>450</v>
      </c>
      <c r="G285" s="83" t="s">
        <v>522</v>
      </c>
      <c r="H285" s="83" t="s">
        <v>452</v>
      </c>
      <c r="I285" s="83">
        <v>1</v>
      </c>
      <c r="J285" s="555" t="s">
        <v>1108</v>
      </c>
      <c r="K285" s="83" t="s">
        <v>454</v>
      </c>
      <c r="L285" s="83" t="s">
        <v>455</v>
      </c>
      <c r="M285" s="83" t="s">
        <v>456</v>
      </c>
      <c r="N285" s="83" t="s">
        <v>456</v>
      </c>
      <c r="O285" s="556">
        <v>0</v>
      </c>
      <c r="P285" s="83">
        <v>38</v>
      </c>
      <c r="Q285" s="557">
        <v>38</v>
      </c>
      <c r="R285" s="556" t="s">
        <v>458</v>
      </c>
      <c r="S285" s="556">
        <v>0</v>
      </c>
      <c r="T285" s="556">
        <v>0</v>
      </c>
    </row>
    <row r="286" spans="2:20" ht="22.5" x14ac:dyDescent="0.15">
      <c r="B286" s="83" t="s">
        <v>142</v>
      </c>
      <c r="C286" s="83" t="s">
        <v>1224</v>
      </c>
      <c r="D286" s="555" t="s">
        <v>1431</v>
      </c>
      <c r="E286" s="83" t="s">
        <v>313</v>
      </c>
      <c r="F286" s="83" t="s">
        <v>450</v>
      </c>
      <c r="G286" s="83" t="s">
        <v>522</v>
      </c>
      <c r="H286" s="83" t="s">
        <v>452</v>
      </c>
      <c r="I286" s="83">
        <v>1</v>
      </c>
      <c r="J286" s="555" t="s">
        <v>1108</v>
      </c>
      <c r="K286" s="83" t="s">
        <v>454</v>
      </c>
      <c r="L286" s="83" t="s">
        <v>455</v>
      </c>
      <c r="M286" s="83" t="s">
        <v>456</v>
      </c>
      <c r="N286" s="83" t="s">
        <v>456</v>
      </c>
      <c r="O286" s="556">
        <v>0</v>
      </c>
      <c r="P286" s="83">
        <v>66</v>
      </c>
      <c r="Q286" s="557">
        <v>66</v>
      </c>
      <c r="R286" s="556" t="s">
        <v>458</v>
      </c>
      <c r="S286" s="556">
        <v>0</v>
      </c>
      <c r="T286" s="556">
        <v>0</v>
      </c>
    </row>
    <row r="287" spans="2:20" ht="22.5" x14ac:dyDescent="0.15">
      <c r="B287" s="83" t="s">
        <v>142</v>
      </c>
      <c r="C287" s="83" t="s">
        <v>1224</v>
      </c>
      <c r="D287" s="555" t="s">
        <v>1432</v>
      </c>
      <c r="E287" s="281" t="s">
        <v>259</v>
      </c>
      <c r="F287" s="83" t="s">
        <v>450</v>
      </c>
      <c r="G287" s="83" t="s">
        <v>522</v>
      </c>
      <c r="H287" s="83" t="s">
        <v>452</v>
      </c>
      <c r="I287" s="83">
        <v>1</v>
      </c>
      <c r="J287" s="555" t="s">
        <v>1108</v>
      </c>
      <c r="K287" s="83" t="s">
        <v>454</v>
      </c>
      <c r="L287" s="83"/>
      <c r="M287" s="83"/>
      <c r="N287" s="83"/>
      <c r="O287" s="556">
        <v>0</v>
      </c>
      <c r="P287" s="83">
        <v>39</v>
      </c>
      <c r="Q287" s="557">
        <v>39</v>
      </c>
      <c r="R287" s="556" t="s">
        <v>458</v>
      </c>
      <c r="S287" s="556">
        <v>0</v>
      </c>
      <c r="T287" s="556">
        <v>0</v>
      </c>
    </row>
    <row r="288" spans="2:20" ht="22.5" x14ac:dyDescent="0.15">
      <c r="B288" s="83" t="s">
        <v>1433</v>
      </c>
      <c r="C288" s="83" t="s">
        <v>1434</v>
      </c>
      <c r="D288" s="555" t="s">
        <v>1435</v>
      </c>
      <c r="E288" s="83" t="s">
        <v>274</v>
      </c>
      <c r="F288" s="83" t="s">
        <v>468</v>
      </c>
      <c r="G288" s="83" t="s">
        <v>522</v>
      </c>
      <c r="H288" s="83" t="s">
        <v>476</v>
      </c>
      <c r="I288" s="83">
        <v>28</v>
      </c>
      <c r="J288" s="555" t="s">
        <v>1433</v>
      </c>
      <c r="K288" s="83" t="s">
        <v>1436</v>
      </c>
      <c r="L288" s="83"/>
      <c r="M288" s="83"/>
      <c r="N288" s="83"/>
      <c r="O288" s="556">
        <v>0</v>
      </c>
      <c r="P288" s="83">
        <v>771</v>
      </c>
      <c r="Q288" s="557">
        <v>771</v>
      </c>
      <c r="R288" s="556" t="s">
        <v>458</v>
      </c>
      <c r="S288" s="556">
        <v>0</v>
      </c>
      <c r="T288" s="556">
        <v>0</v>
      </c>
    </row>
    <row r="289" spans="2:20" ht="22.5" x14ac:dyDescent="0.15">
      <c r="B289" s="83" t="s">
        <v>1433</v>
      </c>
      <c r="C289" s="83" t="s">
        <v>1434</v>
      </c>
      <c r="D289" s="555" t="s">
        <v>1437</v>
      </c>
      <c r="E289" s="83" t="s">
        <v>274</v>
      </c>
      <c r="F289" s="83" t="s">
        <v>468</v>
      </c>
      <c r="G289" s="83" t="s">
        <v>522</v>
      </c>
      <c r="H289" s="83" t="s">
        <v>476</v>
      </c>
      <c r="I289" s="83">
        <v>28</v>
      </c>
      <c r="J289" s="555" t="s">
        <v>1433</v>
      </c>
      <c r="K289" s="83" t="s">
        <v>1436</v>
      </c>
      <c r="L289" s="83"/>
      <c r="M289" s="83"/>
      <c r="N289" s="83"/>
      <c r="O289" s="556">
        <v>0</v>
      </c>
      <c r="P289" s="83">
        <v>409</v>
      </c>
      <c r="Q289" s="557">
        <v>409</v>
      </c>
      <c r="R289" s="556" t="s">
        <v>458</v>
      </c>
      <c r="S289" s="556">
        <v>0</v>
      </c>
      <c r="T289" s="556">
        <v>0</v>
      </c>
    </row>
    <row r="290" spans="2:20" ht="22.5" x14ac:dyDescent="0.15">
      <c r="B290" s="83" t="s">
        <v>1433</v>
      </c>
      <c r="C290" s="83" t="s">
        <v>1434</v>
      </c>
      <c r="D290" s="555" t="s">
        <v>1438</v>
      </c>
      <c r="E290" s="83" t="s">
        <v>274</v>
      </c>
      <c r="F290" s="83" t="s">
        <v>468</v>
      </c>
      <c r="G290" s="83" t="s">
        <v>522</v>
      </c>
      <c r="H290" s="83" t="s">
        <v>476</v>
      </c>
      <c r="I290" s="83">
        <v>28</v>
      </c>
      <c r="J290" s="555" t="s">
        <v>1433</v>
      </c>
      <c r="K290" s="83" t="s">
        <v>1436</v>
      </c>
      <c r="L290" s="83"/>
      <c r="M290" s="83"/>
      <c r="N290" s="83"/>
      <c r="O290" s="556">
        <v>0</v>
      </c>
      <c r="P290" s="83">
        <v>609</v>
      </c>
      <c r="Q290" s="557">
        <v>609</v>
      </c>
      <c r="R290" s="556" t="s">
        <v>458</v>
      </c>
      <c r="S290" s="556">
        <v>0</v>
      </c>
      <c r="T290" s="556">
        <v>0</v>
      </c>
    </row>
    <row r="291" spans="2:20" ht="22.5" x14ac:dyDescent="0.15">
      <c r="B291" s="83" t="s">
        <v>1433</v>
      </c>
      <c r="C291" s="83" t="s">
        <v>1434</v>
      </c>
      <c r="D291" s="555" t="s">
        <v>1439</v>
      </c>
      <c r="E291" s="83" t="s">
        <v>274</v>
      </c>
      <c r="F291" s="83" t="s">
        <v>468</v>
      </c>
      <c r="G291" s="83" t="s">
        <v>522</v>
      </c>
      <c r="H291" s="83" t="s">
        <v>476</v>
      </c>
      <c r="I291" s="83">
        <v>28</v>
      </c>
      <c r="J291" s="555" t="s">
        <v>1433</v>
      </c>
      <c r="K291" s="83" t="s">
        <v>1436</v>
      </c>
      <c r="L291" s="83"/>
      <c r="M291" s="83"/>
      <c r="N291" s="83"/>
      <c r="O291" s="556">
        <v>0</v>
      </c>
      <c r="P291" s="83">
        <v>432</v>
      </c>
      <c r="Q291" s="557">
        <v>432</v>
      </c>
      <c r="R291" s="556" t="s">
        <v>458</v>
      </c>
      <c r="S291" s="556">
        <v>0</v>
      </c>
      <c r="T291" s="556">
        <v>0</v>
      </c>
    </row>
    <row r="292" spans="2:20" ht="22.5" x14ac:dyDescent="0.15">
      <c r="B292" s="83" t="s">
        <v>1433</v>
      </c>
      <c r="C292" s="83" t="s">
        <v>1434</v>
      </c>
      <c r="D292" s="555" t="s">
        <v>1440</v>
      </c>
      <c r="E292" s="83" t="s">
        <v>274</v>
      </c>
      <c r="F292" s="83" t="s">
        <v>468</v>
      </c>
      <c r="G292" s="83" t="s">
        <v>522</v>
      </c>
      <c r="H292" s="83" t="s">
        <v>476</v>
      </c>
      <c r="I292" s="83">
        <v>28</v>
      </c>
      <c r="J292" s="555" t="s">
        <v>1433</v>
      </c>
      <c r="K292" s="83" t="s">
        <v>1436</v>
      </c>
      <c r="L292" s="83"/>
      <c r="M292" s="83"/>
      <c r="N292" s="83"/>
      <c r="O292" s="556">
        <v>0</v>
      </c>
      <c r="P292" s="83">
        <v>421</v>
      </c>
      <c r="Q292" s="557">
        <v>421</v>
      </c>
      <c r="R292" s="556" t="s">
        <v>458</v>
      </c>
      <c r="S292" s="556">
        <v>0</v>
      </c>
      <c r="T292" s="556">
        <v>0</v>
      </c>
    </row>
    <row r="293" spans="2:20" ht="22.5" x14ac:dyDescent="0.15">
      <c r="B293" s="83" t="s">
        <v>1055</v>
      </c>
      <c r="C293" s="83" t="s">
        <v>1334</v>
      </c>
      <c r="D293" s="555" t="s">
        <v>1326</v>
      </c>
      <c r="E293" s="281" t="s">
        <v>259</v>
      </c>
      <c r="F293" s="83" t="s">
        <v>468</v>
      </c>
      <c r="G293" s="83" t="s">
        <v>522</v>
      </c>
      <c r="H293" s="83" t="s">
        <v>476</v>
      </c>
      <c r="I293" s="83">
        <v>1</v>
      </c>
      <c r="J293" s="555" t="s">
        <v>1441</v>
      </c>
      <c r="K293" s="83" t="s">
        <v>1436</v>
      </c>
      <c r="L293" s="83"/>
      <c r="M293" s="83"/>
      <c r="N293" s="83">
        <v>176000</v>
      </c>
      <c r="O293" s="556">
        <v>0</v>
      </c>
      <c r="P293" s="83">
        <v>176000</v>
      </c>
      <c r="Q293" s="559">
        <v>176000</v>
      </c>
      <c r="R293" s="556" t="s">
        <v>458</v>
      </c>
      <c r="S293" s="556">
        <v>0</v>
      </c>
      <c r="T293" s="556">
        <v>0</v>
      </c>
    </row>
    <row r="294" spans="2:20" ht="22.5" x14ac:dyDescent="0.15">
      <c r="B294" s="83" t="s">
        <v>1055</v>
      </c>
      <c r="C294" s="83" t="s">
        <v>1212</v>
      </c>
      <c r="D294" s="555" t="s">
        <v>1213</v>
      </c>
      <c r="E294" s="83" t="s">
        <v>259</v>
      </c>
      <c r="F294" s="83" t="s">
        <v>468</v>
      </c>
      <c r="G294" s="83" t="s">
        <v>522</v>
      </c>
      <c r="H294" s="83" t="s">
        <v>476</v>
      </c>
      <c r="I294" s="83">
        <v>1</v>
      </c>
      <c r="J294" s="555" t="s">
        <v>1441</v>
      </c>
      <c r="K294" s="83" t="s">
        <v>1436</v>
      </c>
      <c r="L294" s="83"/>
      <c r="M294" s="83"/>
      <c r="N294" s="83">
        <v>720000</v>
      </c>
      <c r="O294" s="83">
        <v>0</v>
      </c>
      <c r="P294" s="83">
        <v>720000</v>
      </c>
      <c r="Q294" s="559">
        <v>720000</v>
      </c>
      <c r="R294" s="83" t="s">
        <v>458</v>
      </c>
      <c r="S294" s="83">
        <v>0</v>
      </c>
      <c r="T294" s="83">
        <v>0</v>
      </c>
    </row>
    <row r="295" spans="2:20" ht="22.5" x14ac:dyDescent="0.15">
      <c r="B295" s="83" t="s">
        <v>1055</v>
      </c>
      <c r="C295" s="83" t="s">
        <v>1442</v>
      </c>
      <c r="D295" s="555" t="s">
        <v>1297</v>
      </c>
      <c r="E295" s="281" t="s">
        <v>307</v>
      </c>
      <c r="F295" s="556" t="s">
        <v>450</v>
      </c>
      <c r="G295" s="83" t="s">
        <v>522</v>
      </c>
      <c r="H295" s="83" t="s">
        <v>452</v>
      </c>
      <c r="I295" s="83">
        <v>1</v>
      </c>
      <c r="J295" s="555" t="s">
        <v>1443</v>
      </c>
      <c r="K295" s="83" t="s">
        <v>454</v>
      </c>
      <c r="L295" s="83" t="s">
        <v>498</v>
      </c>
      <c r="M295" s="83" t="s">
        <v>506</v>
      </c>
      <c r="N295" s="83" t="s">
        <v>839</v>
      </c>
      <c r="O295" s="556">
        <v>0</v>
      </c>
      <c r="P295" s="556">
        <v>20000</v>
      </c>
      <c r="Q295" s="559">
        <v>20000</v>
      </c>
      <c r="R295" s="556" t="s">
        <v>458</v>
      </c>
      <c r="S295" s="556">
        <v>0</v>
      </c>
      <c r="T295" s="556">
        <v>0</v>
      </c>
    </row>
    <row r="296" spans="2:20" ht="22.5" x14ac:dyDescent="0.15">
      <c r="B296" s="83" t="s">
        <v>1055</v>
      </c>
      <c r="C296" s="83" t="s">
        <v>1444</v>
      </c>
      <c r="D296" s="555" t="s">
        <v>1297</v>
      </c>
      <c r="E296" s="281" t="s">
        <v>307</v>
      </c>
      <c r="F296" s="83" t="s">
        <v>450</v>
      </c>
      <c r="G296" s="83" t="s">
        <v>522</v>
      </c>
      <c r="H296" s="83" t="s">
        <v>452</v>
      </c>
      <c r="I296" s="83">
        <v>1</v>
      </c>
      <c r="J296" s="555" t="s">
        <v>1445</v>
      </c>
      <c r="K296" s="83" t="s">
        <v>454</v>
      </c>
      <c r="L296" s="83" t="s">
        <v>610</v>
      </c>
      <c r="M296" s="83" t="s">
        <v>538</v>
      </c>
      <c r="N296" s="83" t="s">
        <v>610</v>
      </c>
      <c r="O296" s="556">
        <v>0</v>
      </c>
      <c r="P296" s="556">
        <v>5000</v>
      </c>
      <c r="Q296" s="559">
        <v>5000</v>
      </c>
      <c r="R296" s="556" t="s">
        <v>458</v>
      </c>
      <c r="S296" s="556">
        <v>0</v>
      </c>
      <c r="T296" s="556">
        <v>0</v>
      </c>
    </row>
    <row r="297" spans="2:20" ht="22.5" x14ac:dyDescent="0.15">
      <c r="B297" s="83" t="s">
        <v>1055</v>
      </c>
      <c r="C297" s="83" t="s">
        <v>1446</v>
      </c>
      <c r="D297" s="555" t="s">
        <v>1079</v>
      </c>
      <c r="E297" s="281" t="s">
        <v>267</v>
      </c>
      <c r="F297" s="83" t="s">
        <v>450</v>
      </c>
      <c r="G297" s="83" t="s">
        <v>522</v>
      </c>
      <c r="H297" s="83" t="s">
        <v>488</v>
      </c>
      <c r="I297" s="83">
        <v>263</v>
      </c>
      <c r="J297" s="555" t="s">
        <v>1080</v>
      </c>
      <c r="K297" s="83" t="s">
        <v>454</v>
      </c>
      <c r="L297" s="83" t="s">
        <v>455</v>
      </c>
      <c r="M297" s="83" t="s">
        <v>456</v>
      </c>
      <c r="N297" s="83" t="s">
        <v>456</v>
      </c>
      <c r="O297" s="558">
        <v>31942</v>
      </c>
      <c r="P297" s="556">
        <v>19461</v>
      </c>
      <c r="Q297" s="559">
        <v>51403</v>
      </c>
      <c r="R297" s="556" t="s">
        <v>458</v>
      </c>
      <c r="S297" s="556">
        <v>0</v>
      </c>
      <c r="T297" s="556">
        <v>0</v>
      </c>
    </row>
    <row r="298" spans="2:20" ht="22.5" x14ac:dyDescent="0.15">
      <c r="B298" s="83" t="s">
        <v>1367</v>
      </c>
      <c r="C298" s="83" t="s">
        <v>1447</v>
      </c>
      <c r="D298" s="555" t="s">
        <v>1448</v>
      </c>
      <c r="E298" s="83" t="s">
        <v>352</v>
      </c>
      <c r="F298" s="83" t="s">
        <v>450</v>
      </c>
      <c r="G298" s="83" t="s">
        <v>463</v>
      </c>
      <c r="H298" s="83" t="s">
        <v>519</v>
      </c>
      <c r="I298" s="83">
        <v>1</v>
      </c>
      <c r="J298" s="555" t="s">
        <v>1080</v>
      </c>
      <c r="K298" s="83" t="s">
        <v>454</v>
      </c>
      <c r="L298" s="83" t="s">
        <v>455</v>
      </c>
      <c r="M298" s="83" t="s">
        <v>456</v>
      </c>
      <c r="N298" s="83" t="s">
        <v>456</v>
      </c>
      <c r="O298" s="556">
        <v>0</v>
      </c>
      <c r="P298" s="83">
        <v>25</v>
      </c>
      <c r="Q298" s="557">
        <v>25</v>
      </c>
      <c r="R298" s="556" t="s">
        <v>458</v>
      </c>
      <c r="S298" s="556">
        <v>0</v>
      </c>
      <c r="T298" s="556">
        <v>0</v>
      </c>
    </row>
    <row r="299" spans="2:20" ht="22.5" x14ac:dyDescent="0.15">
      <c r="B299" s="83" t="s">
        <v>1449</v>
      </c>
      <c r="C299" s="83" t="s">
        <v>1450</v>
      </c>
      <c r="D299" s="555" t="s">
        <v>1451</v>
      </c>
      <c r="E299" s="281" t="s">
        <v>307</v>
      </c>
      <c r="F299" s="83" t="s">
        <v>450</v>
      </c>
      <c r="G299" s="83" t="s">
        <v>522</v>
      </c>
      <c r="H299" s="83" t="s">
        <v>464</v>
      </c>
      <c r="I299" s="83">
        <v>2</v>
      </c>
      <c r="J299" s="555" t="s">
        <v>1452</v>
      </c>
      <c r="K299" s="83" t="s">
        <v>1453</v>
      </c>
      <c r="L299" s="83"/>
      <c r="M299" s="83"/>
      <c r="N299" s="83"/>
      <c r="O299" s="556">
        <v>343</v>
      </c>
      <c r="P299" s="83">
        <v>0</v>
      </c>
      <c r="Q299" s="557">
        <v>343</v>
      </c>
      <c r="R299" s="556" t="s">
        <v>458</v>
      </c>
      <c r="S299" s="556">
        <v>0</v>
      </c>
      <c r="T299" s="556">
        <v>0</v>
      </c>
    </row>
    <row r="300" spans="2:20" ht="22.5" x14ac:dyDescent="0.15">
      <c r="B300" s="83" t="s">
        <v>1449</v>
      </c>
      <c r="C300" s="83" t="s">
        <v>1454</v>
      </c>
      <c r="D300" s="555" t="s">
        <v>1451</v>
      </c>
      <c r="E300" s="83" t="s">
        <v>307</v>
      </c>
      <c r="F300" s="83" t="s">
        <v>450</v>
      </c>
      <c r="G300" s="83" t="s">
        <v>522</v>
      </c>
      <c r="H300" s="83" t="s">
        <v>464</v>
      </c>
      <c r="I300" s="83">
        <v>2</v>
      </c>
      <c r="J300" s="555" t="s">
        <v>1455</v>
      </c>
      <c r="K300" s="83" t="s">
        <v>1456</v>
      </c>
      <c r="L300" s="83"/>
      <c r="M300" s="83"/>
      <c r="N300" s="83"/>
      <c r="O300" s="83">
        <v>421</v>
      </c>
      <c r="P300" s="83">
        <v>0</v>
      </c>
      <c r="Q300" s="557">
        <v>421</v>
      </c>
      <c r="R300" s="556" t="s">
        <v>458</v>
      </c>
      <c r="S300" s="556">
        <v>0</v>
      </c>
      <c r="T300" s="556">
        <v>0</v>
      </c>
    </row>
    <row r="301" spans="2:20" ht="22.5" x14ac:dyDescent="0.15">
      <c r="B301" s="83" t="s">
        <v>1457</v>
      </c>
      <c r="C301" s="83" t="s">
        <v>1458</v>
      </c>
      <c r="D301" s="555" t="s">
        <v>1459</v>
      </c>
      <c r="E301" s="281" t="s">
        <v>307</v>
      </c>
      <c r="F301" s="556" t="s">
        <v>450</v>
      </c>
      <c r="G301" s="83" t="s">
        <v>522</v>
      </c>
      <c r="H301" s="83" t="s">
        <v>452</v>
      </c>
      <c r="I301" s="83">
        <v>1</v>
      </c>
      <c r="J301" s="555" t="s">
        <v>1460</v>
      </c>
      <c r="K301" s="83" t="s">
        <v>454</v>
      </c>
      <c r="L301" s="83" t="s">
        <v>481</v>
      </c>
      <c r="M301" s="83" t="s">
        <v>579</v>
      </c>
      <c r="N301" s="83" t="s">
        <v>813</v>
      </c>
      <c r="O301" s="556">
        <v>0</v>
      </c>
      <c r="P301" s="556">
        <v>540</v>
      </c>
      <c r="Q301" s="557">
        <v>540</v>
      </c>
      <c r="R301" s="556" t="s">
        <v>458</v>
      </c>
      <c r="S301" s="556">
        <v>0</v>
      </c>
      <c r="T301" s="556">
        <v>0</v>
      </c>
    </row>
    <row r="302" spans="2:20" ht="22.5" x14ac:dyDescent="0.15">
      <c r="B302" s="560" t="s">
        <v>1457</v>
      </c>
      <c r="C302" s="83" t="s">
        <v>1461</v>
      </c>
      <c r="D302" s="555" t="s">
        <v>1462</v>
      </c>
      <c r="E302" s="83" t="s">
        <v>259</v>
      </c>
      <c r="F302" s="83" t="s">
        <v>450</v>
      </c>
      <c r="G302" s="83" t="s">
        <v>522</v>
      </c>
      <c r="H302" s="83" t="s">
        <v>452</v>
      </c>
      <c r="I302" s="83">
        <v>1</v>
      </c>
      <c r="J302" s="555" t="s">
        <v>1463</v>
      </c>
      <c r="K302" s="83" t="s">
        <v>454</v>
      </c>
      <c r="L302" s="83" t="s">
        <v>493</v>
      </c>
      <c r="M302" s="83" t="s">
        <v>520</v>
      </c>
      <c r="N302" s="83" t="s">
        <v>520</v>
      </c>
      <c r="O302" s="556">
        <v>0</v>
      </c>
      <c r="P302" s="83">
        <v>1500</v>
      </c>
      <c r="Q302" s="559">
        <v>1500</v>
      </c>
      <c r="R302" s="556" t="s">
        <v>458</v>
      </c>
      <c r="S302" s="556">
        <v>0</v>
      </c>
      <c r="T302" s="556">
        <v>0</v>
      </c>
    </row>
    <row r="303" spans="2:20" ht="22.5" x14ac:dyDescent="0.15">
      <c r="B303" s="83" t="s">
        <v>1055</v>
      </c>
      <c r="C303" s="83" t="s">
        <v>1464</v>
      </c>
      <c r="D303" s="555" t="s">
        <v>1465</v>
      </c>
      <c r="E303" s="281" t="s">
        <v>259</v>
      </c>
      <c r="F303" s="83" t="s">
        <v>450</v>
      </c>
      <c r="G303" s="83" t="s">
        <v>522</v>
      </c>
      <c r="H303" s="83" t="s">
        <v>452</v>
      </c>
      <c r="I303" s="83">
        <v>1</v>
      </c>
      <c r="J303" s="555" t="s">
        <v>1466</v>
      </c>
      <c r="K303" s="83" t="s">
        <v>454</v>
      </c>
      <c r="L303" s="83" t="s">
        <v>455</v>
      </c>
      <c r="M303" s="83" t="s">
        <v>582</v>
      </c>
      <c r="N303" s="83" t="s">
        <v>742</v>
      </c>
      <c r="O303" s="556">
        <v>0</v>
      </c>
      <c r="P303" s="83">
        <v>200</v>
      </c>
      <c r="Q303" s="557">
        <v>200</v>
      </c>
      <c r="R303" s="556" t="s">
        <v>458</v>
      </c>
      <c r="S303" s="556">
        <v>0</v>
      </c>
      <c r="T303" s="556">
        <v>0</v>
      </c>
    </row>
    <row r="304" spans="2:20" ht="33.75" x14ac:dyDescent="0.15">
      <c r="B304" s="83" t="s">
        <v>1079</v>
      </c>
      <c r="C304" s="83" t="s">
        <v>1467</v>
      </c>
      <c r="D304" s="555" t="s">
        <v>1468</v>
      </c>
      <c r="E304" s="281" t="s">
        <v>352</v>
      </c>
      <c r="F304" s="83" t="s">
        <v>450</v>
      </c>
      <c r="G304" s="83" t="s">
        <v>463</v>
      </c>
      <c r="H304" s="83" t="s">
        <v>519</v>
      </c>
      <c r="I304" s="83">
        <v>1</v>
      </c>
      <c r="J304" s="555" t="s">
        <v>1469</v>
      </c>
      <c r="K304" s="83" t="s">
        <v>454</v>
      </c>
      <c r="L304" s="83" t="s">
        <v>455</v>
      </c>
      <c r="M304" s="83" t="s">
        <v>456</v>
      </c>
      <c r="N304" s="83" t="s">
        <v>456</v>
      </c>
      <c r="O304" s="556">
        <v>60</v>
      </c>
      <c r="P304" s="83">
        <v>0</v>
      </c>
      <c r="Q304" s="557">
        <v>60</v>
      </c>
      <c r="R304" s="556" t="s">
        <v>458</v>
      </c>
      <c r="S304" s="556">
        <v>0</v>
      </c>
      <c r="T304" s="556">
        <v>0</v>
      </c>
    </row>
    <row r="305" spans="2:20" ht="45" x14ac:dyDescent="0.15">
      <c r="B305" s="83" t="s">
        <v>1079</v>
      </c>
      <c r="C305" s="83" t="s">
        <v>1470</v>
      </c>
      <c r="D305" s="555" t="s">
        <v>1471</v>
      </c>
      <c r="E305" s="281" t="s">
        <v>352</v>
      </c>
      <c r="F305" s="83" t="s">
        <v>450</v>
      </c>
      <c r="G305" s="83" t="s">
        <v>463</v>
      </c>
      <c r="H305" s="83" t="s">
        <v>519</v>
      </c>
      <c r="I305" s="83">
        <v>1</v>
      </c>
      <c r="J305" s="555" t="s">
        <v>1469</v>
      </c>
      <c r="K305" s="83" t="s">
        <v>454</v>
      </c>
      <c r="L305" s="83" t="s">
        <v>455</v>
      </c>
      <c r="M305" s="83" t="s">
        <v>456</v>
      </c>
      <c r="N305" s="83" t="s">
        <v>456</v>
      </c>
      <c r="O305" s="556">
        <v>0</v>
      </c>
      <c r="P305" s="83">
        <v>35</v>
      </c>
      <c r="Q305" s="557">
        <v>35</v>
      </c>
      <c r="R305" s="556" t="s">
        <v>458</v>
      </c>
      <c r="S305" s="556">
        <v>0</v>
      </c>
      <c r="T305" s="556">
        <v>0</v>
      </c>
    </row>
    <row r="306" spans="2:20" ht="33.75" x14ac:dyDescent="0.15">
      <c r="B306" s="83" t="s">
        <v>1079</v>
      </c>
      <c r="C306" s="83" t="s">
        <v>1470</v>
      </c>
      <c r="D306" s="555" t="s">
        <v>1472</v>
      </c>
      <c r="E306" s="281" t="s">
        <v>352</v>
      </c>
      <c r="F306" s="83" t="s">
        <v>450</v>
      </c>
      <c r="G306" s="83" t="s">
        <v>463</v>
      </c>
      <c r="H306" s="83" t="s">
        <v>519</v>
      </c>
      <c r="I306" s="83">
        <v>1</v>
      </c>
      <c r="J306" s="555" t="s">
        <v>1469</v>
      </c>
      <c r="K306" s="83" t="s">
        <v>454</v>
      </c>
      <c r="L306" s="83" t="s">
        <v>455</v>
      </c>
      <c r="M306" s="83" t="s">
        <v>456</v>
      </c>
      <c r="N306" s="83" t="s">
        <v>456</v>
      </c>
      <c r="O306" s="556">
        <v>0</v>
      </c>
      <c r="P306" s="83">
        <v>35</v>
      </c>
      <c r="Q306" s="557">
        <v>35</v>
      </c>
      <c r="R306" s="556" t="s">
        <v>458</v>
      </c>
      <c r="S306" s="556">
        <v>0</v>
      </c>
      <c r="T306" s="556">
        <v>0</v>
      </c>
    </row>
    <row r="307" spans="2:20" x14ac:dyDescent="0.15">
      <c r="B307" s="83" t="s">
        <v>1473</v>
      </c>
      <c r="C307" s="83" t="s">
        <v>1470</v>
      </c>
      <c r="D307" s="555" t="s">
        <v>1474</v>
      </c>
      <c r="E307" s="281"/>
      <c r="F307" s="83" t="s">
        <v>450</v>
      </c>
      <c r="G307" s="83" t="s">
        <v>544</v>
      </c>
      <c r="H307" s="83" t="s">
        <v>492</v>
      </c>
      <c r="I307" s="83">
        <v>1</v>
      </c>
      <c r="J307" s="555" t="s">
        <v>1469</v>
      </c>
      <c r="K307" s="83" t="s">
        <v>454</v>
      </c>
      <c r="L307" s="83" t="s">
        <v>455</v>
      </c>
      <c r="M307" s="83" t="s">
        <v>456</v>
      </c>
      <c r="N307" s="83" t="s">
        <v>456</v>
      </c>
      <c r="O307" s="556">
        <v>0</v>
      </c>
      <c r="P307" s="83">
        <v>130</v>
      </c>
      <c r="Q307" s="557">
        <v>130</v>
      </c>
      <c r="R307" s="556" t="s">
        <v>458</v>
      </c>
      <c r="S307" s="556">
        <v>0</v>
      </c>
      <c r="T307" s="556">
        <v>0</v>
      </c>
    </row>
    <row r="308" spans="2:20" ht="22.5" x14ac:dyDescent="0.15">
      <c r="B308" s="83" t="s">
        <v>1079</v>
      </c>
      <c r="C308" s="83" t="s">
        <v>1475</v>
      </c>
      <c r="D308" s="555" t="s">
        <v>1079</v>
      </c>
      <c r="E308" s="281" t="s">
        <v>267</v>
      </c>
      <c r="F308" s="83" t="s">
        <v>450</v>
      </c>
      <c r="G308" s="83" t="s">
        <v>522</v>
      </c>
      <c r="H308" s="83" t="s">
        <v>488</v>
      </c>
      <c r="I308" s="83">
        <v>27</v>
      </c>
      <c r="J308" s="555" t="s">
        <v>1469</v>
      </c>
      <c r="K308" s="83" t="s">
        <v>454</v>
      </c>
      <c r="L308" s="83" t="s">
        <v>455</v>
      </c>
      <c r="M308" s="83" t="s">
        <v>456</v>
      </c>
      <c r="N308" s="83" t="s">
        <v>456</v>
      </c>
      <c r="O308" s="558">
        <v>40162</v>
      </c>
      <c r="P308" s="83">
        <v>6414</v>
      </c>
      <c r="Q308" s="559">
        <v>46576</v>
      </c>
      <c r="R308" s="556" t="s">
        <v>458</v>
      </c>
      <c r="S308" s="556">
        <v>0</v>
      </c>
      <c r="T308" s="556">
        <v>0</v>
      </c>
    </row>
    <row r="309" spans="2:20" ht="33.75" x14ac:dyDescent="0.15">
      <c r="B309" s="83" t="s">
        <v>1476</v>
      </c>
      <c r="C309" s="83" t="s">
        <v>1477</v>
      </c>
      <c r="D309" s="555" t="s">
        <v>1478</v>
      </c>
      <c r="E309" s="281"/>
      <c r="F309" s="556" t="s">
        <v>450</v>
      </c>
      <c r="G309" s="83" t="s">
        <v>522</v>
      </c>
      <c r="H309" s="83" t="s">
        <v>452</v>
      </c>
      <c r="I309" s="83">
        <v>16</v>
      </c>
      <c r="J309" s="555" t="s">
        <v>1096</v>
      </c>
      <c r="K309" s="83" t="s">
        <v>454</v>
      </c>
      <c r="L309" s="83" t="s">
        <v>455</v>
      </c>
      <c r="M309" s="83" t="s">
        <v>456</v>
      </c>
      <c r="N309" s="83" t="s">
        <v>456</v>
      </c>
      <c r="O309" s="558">
        <v>5484</v>
      </c>
      <c r="P309" s="556">
        <v>479</v>
      </c>
      <c r="Q309" s="559">
        <v>5963</v>
      </c>
      <c r="R309" s="556" t="s">
        <v>458</v>
      </c>
      <c r="S309" s="556">
        <v>0</v>
      </c>
      <c r="T309" s="556">
        <v>0</v>
      </c>
    </row>
    <row r="310" spans="2:20" ht="22.5" x14ac:dyDescent="0.15">
      <c r="B310" s="83" t="s">
        <v>1457</v>
      </c>
      <c r="C310" s="83" t="s">
        <v>1479</v>
      </c>
      <c r="D310" s="555" t="s">
        <v>1480</v>
      </c>
      <c r="E310" s="83"/>
      <c r="F310" s="83" t="s">
        <v>450</v>
      </c>
      <c r="G310" s="83" t="s">
        <v>522</v>
      </c>
      <c r="H310" s="83" t="s">
        <v>452</v>
      </c>
      <c r="I310" s="83">
        <v>1</v>
      </c>
      <c r="J310" s="555" t="s">
        <v>1481</v>
      </c>
      <c r="K310" s="83" t="s">
        <v>454</v>
      </c>
      <c r="L310" s="83" t="s">
        <v>510</v>
      </c>
      <c r="M310" s="83" t="s">
        <v>594</v>
      </c>
      <c r="N310" s="83" t="s">
        <v>594</v>
      </c>
      <c r="O310" s="556">
        <v>299</v>
      </c>
      <c r="P310" s="83">
        <v>121</v>
      </c>
      <c r="Q310" s="557">
        <v>420</v>
      </c>
      <c r="R310" s="556" t="s">
        <v>1067</v>
      </c>
      <c r="S310" s="556">
        <v>1</v>
      </c>
      <c r="T310" s="556">
        <v>300</v>
      </c>
    </row>
    <row r="311" spans="2:20" ht="22.5" x14ac:dyDescent="0.15">
      <c r="B311" s="83" t="s">
        <v>1476</v>
      </c>
      <c r="C311" s="83" t="s">
        <v>1482</v>
      </c>
      <c r="D311" s="555" t="s">
        <v>1483</v>
      </c>
      <c r="E311" s="281"/>
      <c r="F311" s="83" t="s">
        <v>450</v>
      </c>
      <c r="G311" s="83" t="s">
        <v>522</v>
      </c>
      <c r="H311" s="83" t="s">
        <v>452</v>
      </c>
      <c r="I311" s="83">
        <v>2</v>
      </c>
      <c r="J311" s="555" t="s">
        <v>1100</v>
      </c>
      <c r="K311" s="83" t="s">
        <v>454</v>
      </c>
      <c r="L311" s="83" t="s">
        <v>455</v>
      </c>
      <c r="M311" s="83" t="s">
        <v>456</v>
      </c>
      <c r="N311" s="83" t="s">
        <v>758</v>
      </c>
      <c r="O311" s="556">
        <v>385</v>
      </c>
      <c r="P311" s="83" t="s">
        <v>41</v>
      </c>
      <c r="Q311" s="557">
        <v>385</v>
      </c>
      <c r="R311" s="556" t="s">
        <v>458</v>
      </c>
      <c r="S311" s="556">
        <v>0</v>
      </c>
      <c r="T311" s="556">
        <v>0</v>
      </c>
    </row>
    <row r="312" spans="2:20" ht="22.5" x14ac:dyDescent="0.15">
      <c r="B312" s="83" t="s">
        <v>1476</v>
      </c>
      <c r="C312" s="83" t="s">
        <v>1484</v>
      </c>
      <c r="D312" s="555" t="s">
        <v>1483</v>
      </c>
      <c r="E312" s="281" t="s">
        <v>267</v>
      </c>
      <c r="F312" s="556" t="s">
        <v>450</v>
      </c>
      <c r="G312" s="83" t="s">
        <v>522</v>
      </c>
      <c r="H312" s="83" t="s">
        <v>452</v>
      </c>
      <c r="I312" s="83">
        <v>8</v>
      </c>
      <c r="J312" s="555" t="s">
        <v>1100</v>
      </c>
      <c r="K312" s="83" t="s">
        <v>454</v>
      </c>
      <c r="L312" s="83" t="s">
        <v>455</v>
      </c>
      <c r="M312" s="83" t="s">
        <v>456</v>
      </c>
      <c r="N312" s="83" t="s">
        <v>456</v>
      </c>
      <c r="O312" s="556">
        <v>385</v>
      </c>
      <c r="P312" s="556">
        <v>58</v>
      </c>
      <c r="Q312" s="557">
        <v>443</v>
      </c>
      <c r="R312" s="556" t="s">
        <v>458</v>
      </c>
      <c r="S312" s="556">
        <v>0</v>
      </c>
      <c r="T312" s="556">
        <v>0</v>
      </c>
    </row>
    <row r="313" spans="2:20" ht="22.5" x14ac:dyDescent="0.15">
      <c r="B313" s="83" t="s">
        <v>1457</v>
      </c>
      <c r="C313" s="83" t="s">
        <v>1485</v>
      </c>
      <c r="D313" s="555" t="s">
        <v>1330</v>
      </c>
      <c r="E313" s="83" t="s">
        <v>307</v>
      </c>
      <c r="F313" s="83" t="s">
        <v>450</v>
      </c>
      <c r="G313" s="83" t="s">
        <v>522</v>
      </c>
      <c r="H313" s="83" t="s">
        <v>452</v>
      </c>
      <c r="I313" s="83">
        <v>1</v>
      </c>
      <c r="J313" s="555" t="s">
        <v>1486</v>
      </c>
      <c r="K313" s="83" t="s">
        <v>454</v>
      </c>
      <c r="L313" s="83" t="s">
        <v>481</v>
      </c>
      <c r="M313" s="83" t="s">
        <v>579</v>
      </c>
      <c r="N313" s="83" t="s">
        <v>813</v>
      </c>
      <c r="O313" s="556">
        <v>0</v>
      </c>
      <c r="P313" s="83">
        <v>210</v>
      </c>
      <c r="Q313" s="557">
        <v>210</v>
      </c>
      <c r="R313" s="556" t="s">
        <v>1067</v>
      </c>
      <c r="S313" s="556">
        <v>1</v>
      </c>
      <c r="T313" s="556">
        <v>150</v>
      </c>
    </row>
    <row r="314" spans="2:20" ht="22.5" x14ac:dyDescent="0.15">
      <c r="B314" s="83" t="s">
        <v>1457</v>
      </c>
      <c r="C314" s="83" t="s">
        <v>1487</v>
      </c>
      <c r="D314" s="555" t="s">
        <v>1203</v>
      </c>
      <c r="E314" s="83" t="s">
        <v>307</v>
      </c>
      <c r="F314" s="83" t="s">
        <v>450</v>
      </c>
      <c r="G314" s="83" t="s">
        <v>522</v>
      </c>
      <c r="H314" s="83" t="s">
        <v>452</v>
      </c>
      <c r="I314" s="83">
        <v>1</v>
      </c>
      <c r="J314" s="555" t="s">
        <v>1486</v>
      </c>
      <c r="K314" s="83" t="s">
        <v>454</v>
      </c>
      <c r="L314" s="83" t="s">
        <v>481</v>
      </c>
      <c r="M314" s="83" t="s">
        <v>579</v>
      </c>
      <c r="N314" s="83" t="s">
        <v>813</v>
      </c>
      <c r="O314" s="556">
        <v>0</v>
      </c>
      <c r="P314" s="83">
        <v>150</v>
      </c>
      <c r="Q314" s="557">
        <v>150</v>
      </c>
      <c r="R314" s="556" t="s">
        <v>1067</v>
      </c>
      <c r="S314" s="556">
        <v>1</v>
      </c>
      <c r="T314" s="556">
        <v>100</v>
      </c>
    </row>
    <row r="315" spans="2:20" ht="22.5" x14ac:dyDescent="0.15">
      <c r="B315" s="83" t="s">
        <v>1457</v>
      </c>
      <c r="C315" s="83" t="s">
        <v>1488</v>
      </c>
      <c r="D315" s="555" t="s">
        <v>1480</v>
      </c>
      <c r="E315" s="83" t="s">
        <v>307</v>
      </c>
      <c r="F315" s="83" t="s">
        <v>450</v>
      </c>
      <c r="G315" s="83" t="s">
        <v>522</v>
      </c>
      <c r="H315" s="83" t="s">
        <v>452</v>
      </c>
      <c r="I315" s="83">
        <v>1</v>
      </c>
      <c r="J315" s="555" t="s">
        <v>1489</v>
      </c>
      <c r="K315" s="83" t="s">
        <v>454</v>
      </c>
      <c r="L315" s="83" t="s">
        <v>610</v>
      </c>
      <c r="M315" s="83" t="s">
        <v>538</v>
      </c>
      <c r="N315" s="83" t="s">
        <v>610</v>
      </c>
      <c r="O315" s="556">
        <v>0</v>
      </c>
      <c r="P315" s="83">
        <v>620</v>
      </c>
      <c r="Q315" s="557">
        <v>620</v>
      </c>
      <c r="R315" s="556" t="s">
        <v>1067</v>
      </c>
      <c r="S315" s="556">
        <v>1</v>
      </c>
      <c r="T315" s="556">
        <v>500</v>
      </c>
    </row>
    <row r="316" spans="2:20" ht="33.75" x14ac:dyDescent="0.15">
      <c r="B316" s="83" t="s">
        <v>1490</v>
      </c>
      <c r="C316" s="83" t="s">
        <v>1491</v>
      </c>
      <c r="D316" s="555" t="s">
        <v>1492</v>
      </c>
      <c r="E316" s="83" t="s">
        <v>274</v>
      </c>
      <c r="F316" s="83" t="s">
        <v>468</v>
      </c>
      <c r="G316" s="83" t="s">
        <v>496</v>
      </c>
      <c r="H316" s="83" t="s">
        <v>476</v>
      </c>
      <c r="I316" s="83">
        <v>2</v>
      </c>
      <c r="J316" s="555" t="s">
        <v>1433</v>
      </c>
      <c r="K316" s="83" t="s">
        <v>1436</v>
      </c>
      <c r="L316" s="83"/>
      <c r="M316" s="83"/>
      <c r="N316" s="83"/>
      <c r="O316" s="556">
        <v>0</v>
      </c>
      <c r="P316" s="83">
        <v>39</v>
      </c>
      <c r="Q316" s="557">
        <v>39</v>
      </c>
      <c r="R316" s="556" t="s">
        <v>458</v>
      </c>
      <c r="S316" s="556">
        <v>0</v>
      </c>
      <c r="T316" s="556">
        <v>0</v>
      </c>
    </row>
    <row r="317" spans="2:20" ht="33.75" x14ac:dyDescent="0.15">
      <c r="B317" s="83" t="s">
        <v>1490</v>
      </c>
      <c r="C317" s="83" t="s">
        <v>1491</v>
      </c>
      <c r="D317" s="555" t="s">
        <v>1493</v>
      </c>
      <c r="E317" s="83" t="s">
        <v>274</v>
      </c>
      <c r="F317" s="83" t="s">
        <v>468</v>
      </c>
      <c r="G317" s="83" t="s">
        <v>496</v>
      </c>
      <c r="H317" s="83" t="s">
        <v>476</v>
      </c>
      <c r="I317" s="83">
        <v>2</v>
      </c>
      <c r="J317" s="555" t="s">
        <v>1433</v>
      </c>
      <c r="K317" s="83" t="s">
        <v>1436</v>
      </c>
      <c r="L317" s="83"/>
      <c r="M317" s="83"/>
      <c r="N317" s="83"/>
      <c r="O317" s="556">
        <v>0</v>
      </c>
      <c r="P317" s="83">
        <v>2</v>
      </c>
      <c r="Q317" s="557">
        <v>2</v>
      </c>
      <c r="R317" s="556" t="s">
        <v>458</v>
      </c>
      <c r="S317" s="556">
        <v>0</v>
      </c>
      <c r="T317" s="556">
        <v>0</v>
      </c>
    </row>
    <row r="318" spans="2:20" ht="33.75" x14ac:dyDescent="0.15">
      <c r="B318" s="83" t="s">
        <v>1490</v>
      </c>
      <c r="C318" s="83" t="s">
        <v>1491</v>
      </c>
      <c r="D318" s="555" t="s">
        <v>1494</v>
      </c>
      <c r="E318" s="83" t="s">
        <v>274</v>
      </c>
      <c r="F318" s="83" t="s">
        <v>468</v>
      </c>
      <c r="G318" s="83" t="s">
        <v>496</v>
      </c>
      <c r="H318" s="83" t="s">
        <v>476</v>
      </c>
      <c r="I318" s="83">
        <v>2</v>
      </c>
      <c r="J318" s="555" t="s">
        <v>1433</v>
      </c>
      <c r="K318" s="83" t="s">
        <v>1436</v>
      </c>
      <c r="L318" s="83"/>
      <c r="M318" s="83"/>
      <c r="N318" s="83"/>
      <c r="O318" s="556">
        <v>0</v>
      </c>
      <c r="P318" s="83">
        <v>20</v>
      </c>
      <c r="Q318" s="557">
        <v>20</v>
      </c>
      <c r="R318" s="556" t="s">
        <v>458</v>
      </c>
      <c r="S318" s="556">
        <v>0</v>
      </c>
      <c r="T318" s="556">
        <v>0</v>
      </c>
    </row>
    <row r="319" spans="2:20" ht="33.75" x14ac:dyDescent="0.15">
      <c r="B319" s="83" t="s">
        <v>1490</v>
      </c>
      <c r="C319" s="83" t="s">
        <v>1491</v>
      </c>
      <c r="D319" s="555" t="s">
        <v>1495</v>
      </c>
      <c r="E319" s="83" t="s">
        <v>274</v>
      </c>
      <c r="F319" s="83" t="s">
        <v>468</v>
      </c>
      <c r="G319" s="83" t="s">
        <v>496</v>
      </c>
      <c r="H319" s="83" t="s">
        <v>476</v>
      </c>
      <c r="I319" s="83">
        <v>2</v>
      </c>
      <c r="J319" s="555" t="s">
        <v>1433</v>
      </c>
      <c r="K319" s="83" t="s">
        <v>1436</v>
      </c>
      <c r="L319" s="83"/>
      <c r="M319" s="83"/>
      <c r="N319" s="83"/>
      <c r="O319" s="556">
        <v>0</v>
      </c>
      <c r="P319" s="83">
        <v>6</v>
      </c>
      <c r="Q319" s="557">
        <v>6</v>
      </c>
      <c r="R319" s="556" t="s">
        <v>458</v>
      </c>
      <c r="S319" s="556">
        <v>0</v>
      </c>
      <c r="T319" s="556">
        <v>0</v>
      </c>
    </row>
    <row r="320" spans="2:20" ht="33.75" x14ac:dyDescent="0.15">
      <c r="B320" s="83" t="s">
        <v>1490</v>
      </c>
      <c r="C320" s="83" t="s">
        <v>1491</v>
      </c>
      <c r="D320" s="555" t="s">
        <v>1496</v>
      </c>
      <c r="E320" s="83" t="s">
        <v>274</v>
      </c>
      <c r="F320" s="83" t="s">
        <v>468</v>
      </c>
      <c r="G320" s="83" t="s">
        <v>496</v>
      </c>
      <c r="H320" s="83" t="s">
        <v>476</v>
      </c>
      <c r="I320" s="83">
        <v>2</v>
      </c>
      <c r="J320" s="555" t="s">
        <v>1433</v>
      </c>
      <c r="K320" s="83" t="s">
        <v>1436</v>
      </c>
      <c r="L320" s="83"/>
      <c r="M320" s="83"/>
      <c r="N320" s="83"/>
      <c r="O320" s="556">
        <v>0</v>
      </c>
      <c r="P320" s="83">
        <v>14</v>
      </c>
      <c r="Q320" s="557">
        <v>14</v>
      </c>
      <c r="R320" s="556" t="s">
        <v>458</v>
      </c>
      <c r="S320" s="556">
        <v>0</v>
      </c>
      <c r="T320" s="556">
        <v>0</v>
      </c>
    </row>
    <row r="321" spans="2:20" ht="33.75" x14ac:dyDescent="0.15">
      <c r="B321" s="83" t="s">
        <v>1490</v>
      </c>
      <c r="C321" s="83" t="s">
        <v>1491</v>
      </c>
      <c r="D321" s="555" t="s">
        <v>1497</v>
      </c>
      <c r="E321" s="83" t="s">
        <v>274</v>
      </c>
      <c r="F321" s="83" t="s">
        <v>468</v>
      </c>
      <c r="G321" s="83" t="s">
        <v>496</v>
      </c>
      <c r="H321" s="83" t="s">
        <v>476</v>
      </c>
      <c r="I321" s="83">
        <v>2</v>
      </c>
      <c r="J321" s="555" t="s">
        <v>1433</v>
      </c>
      <c r="K321" s="83" t="s">
        <v>1436</v>
      </c>
      <c r="L321" s="83"/>
      <c r="M321" s="83"/>
      <c r="N321" s="83"/>
      <c r="O321" s="556">
        <v>0</v>
      </c>
      <c r="P321" s="83">
        <v>11</v>
      </c>
      <c r="Q321" s="557">
        <v>11</v>
      </c>
      <c r="R321" s="556" t="s">
        <v>458</v>
      </c>
      <c r="S321" s="556">
        <v>0</v>
      </c>
      <c r="T321" s="556">
        <v>0</v>
      </c>
    </row>
    <row r="322" spans="2:20" ht="33.75" x14ac:dyDescent="0.15">
      <c r="B322" s="83" t="s">
        <v>1490</v>
      </c>
      <c r="C322" s="83" t="s">
        <v>1491</v>
      </c>
      <c r="D322" s="555" t="s">
        <v>1498</v>
      </c>
      <c r="E322" s="83" t="s">
        <v>274</v>
      </c>
      <c r="F322" s="83" t="s">
        <v>468</v>
      </c>
      <c r="G322" s="83" t="s">
        <v>496</v>
      </c>
      <c r="H322" s="83" t="s">
        <v>476</v>
      </c>
      <c r="I322" s="83">
        <v>2</v>
      </c>
      <c r="J322" s="555" t="s">
        <v>1433</v>
      </c>
      <c r="K322" s="83" t="s">
        <v>1436</v>
      </c>
      <c r="L322" s="83"/>
      <c r="M322" s="83"/>
      <c r="N322" s="83"/>
      <c r="O322" s="556">
        <v>0</v>
      </c>
      <c r="P322" s="83">
        <v>2</v>
      </c>
      <c r="Q322" s="557">
        <v>2</v>
      </c>
      <c r="R322" s="556" t="s">
        <v>458</v>
      </c>
      <c r="S322" s="556">
        <v>0</v>
      </c>
      <c r="T322" s="556">
        <v>0</v>
      </c>
    </row>
    <row r="323" spans="2:20" ht="33.75" x14ac:dyDescent="0.15">
      <c r="B323" s="83" t="s">
        <v>1490</v>
      </c>
      <c r="C323" s="83" t="s">
        <v>1491</v>
      </c>
      <c r="D323" s="555" t="s">
        <v>1499</v>
      </c>
      <c r="E323" s="83" t="s">
        <v>274</v>
      </c>
      <c r="F323" s="83" t="s">
        <v>468</v>
      </c>
      <c r="G323" s="83" t="s">
        <v>496</v>
      </c>
      <c r="H323" s="83" t="s">
        <v>476</v>
      </c>
      <c r="I323" s="83">
        <v>2</v>
      </c>
      <c r="J323" s="555" t="s">
        <v>1433</v>
      </c>
      <c r="K323" s="83" t="s">
        <v>1436</v>
      </c>
      <c r="L323" s="83"/>
      <c r="M323" s="83"/>
      <c r="N323" s="83"/>
      <c r="O323" s="556">
        <v>0</v>
      </c>
      <c r="P323" s="83">
        <v>3</v>
      </c>
      <c r="Q323" s="557">
        <v>3</v>
      </c>
      <c r="R323" s="556" t="s">
        <v>458</v>
      </c>
      <c r="S323" s="556">
        <v>0</v>
      </c>
      <c r="T323" s="556">
        <v>0</v>
      </c>
    </row>
    <row r="324" spans="2:20" ht="33.75" x14ac:dyDescent="0.15">
      <c r="B324" s="83" t="s">
        <v>1490</v>
      </c>
      <c r="C324" s="83" t="s">
        <v>1491</v>
      </c>
      <c r="D324" s="555" t="s">
        <v>1500</v>
      </c>
      <c r="E324" s="83" t="s">
        <v>274</v>
      </c>
      <c r="F324" s="83" t="s">
        <v>468</v>
      </c>
      <c r="G324" s="83" t="s">
        <v>496</v>
      </c>
      <c r="H324" s="83" t="s">
        <v>476</v>
      </c>
      <c r="I324" s="83">
        <v>2</v>
      </c>
      <c r="J324" s="555" t="s">
        <v>1433</v>
      </c>
      <c r="K324" s="83" t="s">
        <v>1436</v>
      </c>
      <c r="L324" s="83"/>
      <c r="M324" s="83"/>
      <c r="N324" s="83"/>
      <c r="O324" s="556">
        <v>0</v>
      </c>
      <c r="P324" s="83">
        <v>16</v>
      </c>
      <c r="Q324" s="557">
        <v>16</v>
      </c>
      <c r="R324" s="556" t="s">
        <v>458</v>
      </c>
      <c r="S324" s="556">
        <v>0</v>
      </c>
      <c r="T324" s="556">
        <v>0</v>
      </c>
    </row>
    <row r="325" spans="2:20" ht="33.75" x14ac:dyDescent="0.15">
      <c r="B325" s="83" t="s">
        <v>1490</v>
      </c>
      <c r="C325" s="83" t="s">
        <v>1491</v>
      </c>
      <c r="D325" s="555" t="s">
        <v>1501</v>
      </c>
      <c r="E325" s="83" t="s">
        <v>274</v>
      </c>
      <c r="F325" s="83" t="s">
        <v>468</v>
      </c>
      <c r="G325" s="83" t="s">
        <v>496</v>
      </c>
      <c r="H325" s="83" t="s">
        <v>476</v>
      </c>
      <c r="I325" s="83">
        <v>2</v>
      </c>
      <c r="J325" s="555" t="s">
        <v>1433</v>
      </c>
      <c r="K325" s="83" t="s">
        <v>1436</v>
      </c>
      <c r="L325" s="83"/>
      <c r="M325" s="83"/>
      <c r="N325" s="83"/>
      <c r="O325" s="556">
        <v>0</v>
      </c>
      <c r="P325" s="83">
        <v>12</v>
      </c>
      <c r="Q325" s="557">
        <v>12</v>
      </c>
      <c r="R325" s="556" t="s">
        <v>458</v>
      </c>
      <c r="S325" s="556">
        <v>0</v>
      </c>
      <c r="T325" s="556">
        <v>0</v>
      </c>
    </row>
    <row r="326" spans="2:20" ht="22.5" x14ac:dyDescent="0.15">
      <c r="B326" s="83" t="s">
        <v>1449</v>
      </c>
      <c r="C326" s="83" t="s">
        <v>1502</v>
      </c>
      <c r="D326" s="555" t="s">
        <v>1153</v>
      </c>
      <c r="E326" s="83" t="s">
        <v>307</v>
      </c>
      <c r="F326" s="83" t="s">
        <v>450</v>
      </c>
      <c r="G326" s="83" t="s">
        <v>522</v>
      </c>
      <c r="H326" s="83" t="s">
        <v>452</v>
      </c>
      <c r="I326" s="83">
        <v>1</v>
      </c>
      <c r="J326" s="555" t="s">
        <v>1503</v>
      </c>
      <c r="K326" s="83" t="s">
        <v>1504</v>
      </c>
      <c r="L326" s="83"/>
      <c r="M326" s="83"/>
      <c r="N326" s="83"/>
      <c r="O326" s="556">
        <v>350</v>
      </c>
      <c r="P326" s="83">
        <v>0</v>
      </c>
      <c r="Q326" s="557">
        <v>350</v>
      </c>
      <c r="R326" s="556" t="s">
        <v>458</v>
      </c>
      <c r="S326" s="556">
        <v>0</v>
      </c>
      <c r="T326" s="556">
        <v>0</v>
      </c>
    </row>
    <row r="327" spans="2:20" ht="22.5" x14ac:dyDescent="0.15">
      <c r="B327" s="83" t="s">
        <v>447</v>
      </c>
      <c r="C327" s="83" t="s">
        <v>1505</v>
      </c>
      <c r="D327" s="555" t="s">
        <v>1506</v>
      </c>
      <c r="E327" s="83" t="s">
        <v>333</v>
      </c>
      <c r="F327" s="83" t="s">
        <v>450</v>
      </c>
      <c r="G327" s="83" t="s">
        <v>522</v>
      </c>
      <c r="H327" s="83" t="s">
        <v>452</v>
      </c>
      <c r="I327" s="83">
        <v>1</v>
      </c>
      <c r="J327" s="555" t="s">
        <v>1086</v>
      </c>
      <c r="K327" s="83" t="s">
        <v>454</v>
      </c>
      <c r="L327" s="83" t="s">
        <v>455</v>
      </c>
      <c r="M327" s="83" t="s">
        <v>456</v>
      </c>
      <c r="N327" s="83" t="s">
        <v>456</v>
      </c>
      <c r="O327" s="556">
        <v>0</v>
      </c>
      <c r="P327" s="83">
        <v>64</v>
      </c>
      <c r="Q327" s="557">
        <v>64</v>
      </c>
      <c r="R327" s="556" t="s">
        <v>1067</v>
      </c>
      <c r="S327" s="556">
        <v>1</v>
      </c>
      <c r="T327" s="556">
        <v>64</v>
      </c>
    </row>
    <row r="328" spans="2:20" ht="22.5" x14ac:dyDescent="0.15">
      <c r="B328" s="83" t="s">
        <v>447</v>
      </c>
      <c r="C328" s="83" t="s">
        <v>1505</v>
      </c>
      <c r="D328" s="555" t="s">
        <v>1507</v>
      </c>
      <c r="E328" s="83" t="s">
        <v>333</v>
      </c>
      <c r="F328" s="83" t="s">
        <v>450</v>
      </c>
      <c r="G328" s="83" t="s">
        <v>522</v>
      </c>
      <c r="H328" s="83" t="s">
        <v>452</v>
      </c>
      <c r="I328" s="83">
        <v>1</v>
      </c>
      <c r="J328" s="555" t="s">
        <v>1086</v>
      </c>
      <c r="K328" s="83" t="s">
        <v>454</v>
      </c>
      <c r="L328" s="83" t="s">
        <v>455</v>
      </c>
      <c r="M328" s="83" t="s">
        <v>456</v>
      </c>
      <c r="N328" s="83" t="s">
        <v>456</v>
      </c>
      <c r="O328" s="556">
        <v>0</v>
      </c>
      <c r="P328" s="83">
        <v>40</v>
      </c>
      <c r="Q328" s="557">
        <v>40</v>
      </c>
      <c r="R328" s="556" t="s">
        <v>1067</v>
      </c>
      <c r="S328" s="556">
        <v>1</v>
      </c>
      <c r="T328" s="556">
        <v>40</v>
      </c>
    </row>
    <row r="329" spans="2:20" ht="22.5" x14ac:dyDescent="0.15">
      <c r="B329" s="83" t="s">
        <v>1449</v>
      </c>
      <c r="C329" s="83" t="s">
        <v>1508</v>
      </c>
      <c r="D329" s="555" t="s">
        <v>1153</v>
      </c>
      <c r="E329" s="83" t="s">
        <v>307</v>
      </c>
      <c r="F329" s="83" t="s">
        <v>450</v>
      </c>
      <c r="G329" s="83" t="s">
        <v>522</v>
      </c>
      <c r="H329" s="83" t="s">
        <v>452</v>
      </c>
      <c r="I329" s="83">
        <v>2</v>
      </c>
      <c r="J329" s="555" t="s">
        <v>1509</v>
      </c>
      <c r="K329" s="83" t="s">
        <v>1504</v>
      </c>
      <c r="L329" s="83"/>
      <c r="M329" s="83"/>
      <c r="N329" s="83"/>
      <c r="O329" s="560"/>
      <c r="P329" s="560"/>
      <c r="Q329" s="557"/>
      <c r="R329" s="556" t="s">
        <v>458</v>
      </c>
      <c r="S329" s="556">
        <v>0</v>
      </c>
      <c r="T329" s="556">
        <v>0</v>
      </c>
    </row>
    <row r="330" spans="2:20" ht="22.5" x14ac:dyDescent="0.15">
      <c r="B330" s="83" t="s">
        <v>1476</v>
      </c>
      <c r="C330" s="561" t="s">
        <v>1510</v>
      </c>
      <c r="D330" s="288" t="s">
        <v>1511</v>
      </c>
      <c r="E330" s="562" t="s">
        <v>294</v>
      </c>
      <c r="F330" s="83" t="s">
        <v>450</v>
      </c>
      <c r="G330" s="83" t="s">
        <v>522</v>
      </c>
      <c r="H330" s="83" t="s">
        <v>452</v>
      </c>
      <c r="I330" s="563">
        <v>10</v>
      </c>
      <c r="J330" s="564" t="s">
        <v>1512</v>
      </c>
      <c r="K330" s="565" t="s">
        <v>454</v>
      </c>
      <c r="L330" s="565" t="s">
        <v>455</v>
      </c>
      <c r="M330" s="256" t="s">
        <v>456</v>
      </c>
      <c r="N330" s="562" t="s">
        <v>456</v>
      </c>
      <c r="O330" s="566">
        <v>1039</v>
      </c>
      <c r="P330" s="565">
        <v>302</v>
      </c>
      <c r="Q330" s="559">
        <v>1341</v>
      </c>
      <c r="R330" s="556" t="s">
        <v>458</v>
      </c>
      <c r="S330" s="556">
        <v>0</v>
      </c>
      <c r="T330" s="556">
        <v>0</v>
      </c>
    </row>
    <row r="331" spans="2:20" ht="22.5" x14ac:dyDescent="0.15">
      <c r="B331" s="83" t="s">
        <v>1449</v>
      </c>
      <c r="C331" s="83" t="s">
        <v>1513</v>
      </c>
      <c r="D331" s="555" t="s">
        <v>1514</v>
      </c>
      <c r="E331" s="83" t="s">
        <v>307</v>
      </c>
      <c r="F331" s="83" t="s">
        <v>450</v>
      </c>
      <c r="G331" s="83" t="s">
        <v>522</v>
      </c>
      <c r="H331" s="83" t="s">
        <v>464</v>
      </c>
      <c r="I331" s="83">
        <v>2</v>
      </c>
      <c r="J331" s="555" t="s">
        <v>1515</v>
      </c>
      <c r="K331" s="83" t="s">
        <v>1516</v>
      </c>
      <c r="L331" s="83"/>
      <c r="M331" s="83"/>
      <c r="N331" s="83"/>
      <c r="O331" s="556">
        <v>0</v>
      </c>
      <c r="P331" s="83">
        <v>40</v>
      </c>
      <c r="Q331" s="557">
        <v>40</v>
      </c>
      <c r="R331" s="556" t="s">
        <v>458</v>
      </c>
      <c r="S331" s="556">
        <v>0</v>
      </c>
      <c r="T331" s="556">
        <v>0</v>
      </c>
    </row>
    <row r="332" spans="2:20" ht="22.5" x14ac:dyDescent="0.15">
      <c r="B332" s="83" t="s">
        <v>1517</v>
      </c>
      <c r="C332" s="83" t="s">
        <v>1518</v>
      </c>
      <c r="D332" s="555" t="s">
        <v>1519</v>
      </c>
      <c r="E332" s="83"/>
      <c r="F332" s="83" t="s">
        <v>468</v>
      </c>
      <c r="G332" s="83" t="s">
        <v>522</v>
      </c>
      <c r="H332" s="83" t="s">
        <v>476</v>
      </c>
      <c r="I332" s="83">
        <v>10</v>
      </c>
      <c r="J332" s="555" t="s">
        <v>1433</v>
      </c>
      <c r="K332" s="83" t="s">
        <v>1436</v>
      </c>
      <c r="L332" s="83"/>
      <c r="M332" s="83"/>
      <c r="N332" s="83"/>
      <c r="O332" s="556">
        <v>0</v>
      </c>
      <c r="P332" s="83">
        <v>13</v>
      </c>
      <c r="Q332" s="557">
        <v>13</v>
      </c>
      <c r="R332" s="556" t="s">
        <v>458</v>
      </c>
      <c r="S332" s="556">
        <v>0</v>
      </c>
      <c r="T332" s="556">
        <v>0</v>
      </c>
    </row>
    <row r="333" spans="2:20" ht="22.5" x14ac:dyDescent="0.15">
      <c r="B333" s="83" t="s">
        <v>1449</v>
      </c>
      <c r="C333" s="83" t="s">
        <v>1518</v>
      </c>
      <c r="D333" s="555" t="s">
        <v>1079</v>
      </c>
      <c r="E333" s="83"/>
      <c r="F333" s="83" t="s">
        <v>450</v>
      </c>
      <c r="G333" s="83" t="s">
        <v>522</v>
      </c>
      <c r="H333" s="83" t="s">
        <v>488</v>
      </c>
      <c r="I333" s="83">
        <v>9</v>
      </c>
      <c r="J333" s="555" t="s">
        <v>1520</v>
      </c>
      <c r="K333" s="83" t="s">
        <v>1521</v>
      </c>
      <c r="L333" s="83"/>
      <c r="M333" s="83"/>
      <c r="N333" s="83"/>
      <c r="O333" s="558">
        <v>17932</v>
      </c>
      <c r="P333" s="83">
        <v>897</v>
      </c>
      <c r="Q333" s="559">
        <v>18829</v>
      </c>
      <c r="R333" s="556" t="s">
        <v>458</v>
      </c>
      <c r="S333" s="556">
        <v>0</v>
      </c>
      <c r="T333" s="556">
        <v>0</v>
      </c>
    </row>
    <row r="334" spans="2:20" ht="22.5" x14ac:dyDescent="0.15">
      <c r="B334" s="83" t="s">
        <v>1449</v>
      </c>
      <c r="C334" s="83" t="s">
        <v>1522</v>
      </c>
      <c r="D334" s="555" t="s">
        <v>1514</v>
      </c>
      <c r="E334" s="83" t="s">
        <v>307</v>
      </c>
      <c r="F334" s="83" t="s">
        <v>450</v>
      </c>
      <c r="G334" s="83" t="s">
        <v>522</v>
      </c>
      <c r="H334" s="83" t="s">
        <v>464</v>
      </c>
      <c r="I334" s="83">
        <v>5</v>
      </c>
      <c r="J334" s="555" t="s">
        <v>1523</v>
      </c>
      <c r="K334" s="83" t="s">
        <v>1504</v>
      </c>
      <c r="L334" s="83" t="s">
        <v>1524</v>
      </c>
      <c r="M334" s="83"/>
      <c r="N334" s="83"/>
      <c r="O334" s="556">
        <v>745</v>
      </c>
      <c r="P334" s="83">
        <v>0</v>
      </c>
      <c r="Q334" s="557">
        <v>745</v>
      </c>
      <c r="R334" s="556" t="s">
        <v>458</v>
      </c>
      <c r="S334" s="556">
        <v>0</v>
      </c>
      <c r="T334" s="556">
        <v>0</v>
      </c>
    </row>
    <row r="335" spans="2:20" ht="22.5" x14ac:dyDescent="0.15">
      <c r="B335" s="83" t="s">
        <v>1449</v>
      </c>
      <c r="C335" s="83" t="s">
        <v>1525</v>
      </c>
      <c r="D335" s="555" t="s">
        <v>1526</v>
      </c>
      <c r="E335" s="83" t="s">
        <v>307</v>
      </c>
      <c r="F335" s="83" t="s">
        <v>450</v>
      </c>
      <c r="G335" s="83" t="s">
        <v>522</v>
      </c>
      <c r="H335" s="83" t="s">
        <v>464</v>
      </c>
      <c r="I335" s="83">
        <v>1</v>
      </c>
      <c r="J335" s="555" t="s">
        <v>1523</v>
      </c>
      <c r="K335" s="83" t="s">
        <v>1504</v>
      </c>
      <c r="L335" s="83" t="s">
        <v>1524</v>
      </c>
      <c r="M335" s="83"/>
      <c r="N335" s="83"/>
      <c r="O335" s="556">
        <v>0</v>
      </c>
      <c r="P335" s="83">
        <v>75</v>
      </c>
      <c r="Q335" s="557">
        <v>75</v>
      </c>
      <c r="R335" s="556" t="s">
        <v>458</v>
      </c>
      <c r="S335" s="556">
        <v>0</v>
      </c>
      <c r="T335" s="556">
        <v>0</v>
      </c>
    </row>
    <row r="336" spans="2:20" ht="22.5" x14ac:dyDescent="0.15">
      <c r="B336" s="83" t="s">
        <v>1476</v>
      </c>
      <c r="C336" s="83" t="s">
        <v>1527</v>
      </c>
      <c r="D336" s="555" t="s">
        <v>1511</v>
      </c>
      <c r="E336" s="83" t="s">
        <v>294</v>
      </c>
      <c r="F336" s="83" t="s">
        <v>450</v>
      </c>
      <c r="G336" s="83" t="s">
        <v>522</v>
      </c>
      <c r="H336" s="83" t="s">
        <v>452</v>
      </c>
      <c r="I336" s="83">
        <v>8</v>
      </c>
      <c r="J336" s="555" t="s">
        <v>1528</v>
      </c>
      <c r="K336" s="83" t="s">
        <v>454</v>
      </c>
      <c r="L336" s="83" t="s">
        <v>455</v>
      </c>
      <c r="M336" s="83" t="s">
        <v>456</v>
      </c>
      <c r="N336" s="83" t="s">
        <v>456</v>
      </c>
      <c r="O336" s="556">
        <v>1109</v>
      </c>
      <c r="P336" s="83">
        <v>126</v>
      </c>
      <c r="Q336" s="559">
        <v>1235</v>
      </c>
      <c r="R336" s="556" t="s">
        <v>458</v>
      </c>
      <c r="S336" s="556">
        <v>0</v>
      </c>
      <c r="T336" s="556">
        <v>0</v>
      </c>
    </row>
    <row r="337" spans="2:20" ht="22.5" x14ac:dyDescent="0.15">
      <c r="B337" s="83" t="s">
        <v>1449</v>
      </c>
      <c r="C337" s="83" t="s">
        <v>1529</v>
      </c>
      <c r="D337" s="555" t="s">
        <v>1153</v>
      </c>
      <c r="E337" s="83" t="s">
        <v>307</v>
      </c>
      <c r="F337" s="83" t="s">
        <v>450</v>
      </c>
      <c r="G337" s="83" t="s">
        <v>522</v>
      </c>
      <c r="H337" s="83" t="s">
        <v>452</v>
      </c>
      <c r="I337" s="83">
        <v>3</v>
      </c>
      <c r="J337" s="555" t="s">
        <v>1530</v>
      </c>
      <c r="K337" s="83" t="s">
        <v>1531</v>
      </c>
      <c r="L337" s="83" t="s">
        <v>1532</v>
      </c>
      <c r="M337" s="83"/>
      <c r="N337" s="83"/>
      <c r="O337" s="556">
        <v>441</v>
      </c>
      <c r="P337" s="83">
        <v>0</v>
      </c>
      <c r="Q337" s="557">
        <v>441</v>
      </c>
      <c r="R337" s="556" t="s">
        <v>458</v>
      </c>
      <c r="S337" s="556">
        <v>0</v>
      </c>
      <c r="T337" s="556">
        <v>0</v>
      </c>
    </row>
    <row r="338" spans="2:20" ht="22.5" x14ac:dyDescent="0.15">
      <c r="B338" s="83" t="s">
        <v>1449</v>
      </c>
      <c r="C338" s="83" t="s">
        <v>1533</v>
      </c>
      <c r="D338" s="555" t="s">
        <v>1153</v>
      </c>
      <c r="E338" s="83" t="s">
        <v>307</v>
      </c>
      <c r="F338" s="83" t="s">
        <v>450</v>
      </c>
      <c r="G338" s="83" t="s">
        <v>522</v>
      </c>
      <c r="H338" s="83" t="s">
        <v>452</v>
      </c>
      <c r="I338" s="83">
        <v>1</v>
      </c>
      <c r="J338" s="555" t="s">
        <v>1534</v>
      </c>
      <c r="K338" s="83" t="s">
        <v>1531</v>
      </c>
      <c r="L338" s="83" t="s">
        <v>1535</v>
      </c>
      <c r="M338" s="83"/>
      <c r="N338" s="83"/>
      <c r="O338" s="556">
        <v>680</v>
      </c>
      <c r="P338" s="83">
        <v>0</v>
      </c>
      <c r="Q338" s="557">
        <v>680</v>
      </c>
      <c r="R338" s="556" t="s">
        <v>458</v>
      </c>
      <c r="S338" s="556">
        <v>0</v>
      </c>
      <c r="T338" s="556">
        <v>0</v>
      </c>
    </row>
    <row r="339" spans="2:20" ht="22.5" x14ac:dyDescent="0.15">
      <c r="B339" s="83" t="s">
        <v>1449</v>
      </c>
      <c r="C339" s="83" t="s">
        <v>1536</v>
      </c>
      <c r="D339" s="555" t="s">
        <v>1153</v>
      </c>
      <c r="E339" s="83" t="s">
        <v>307</v>
      </c>
      <c r="F339" s="83" t="s">
        <v>450</v>
      </c>
      <c r="G339" s="83" t="s">
        <v>522</v>
      </c>
      <c r="H339" s="83" t="s">
        <v>452</v>
      </c>
      <c r="I339" s="83">
        <v>1</v>
      </c>
      <c r="J339" s="555" t="s">
        <v>1537</v>
      </c>
      <c r="K339" s="83" t="s">
        <v>1531</v>
      </c>
      <c r="L339" s="83" t="s">
        <v>1538</v>
      </c>
      <c r="M339" s="83"/>
      <c r="N339" s="83"/>
      <c r="O339" s="556">
        <v>400</v>
      </c>
      <c r="P339" s="83">
        <v>0</v>
      </c>
      <c r="Q339" s="557">
        <v>400</v>
      </c>
      <c r="R339" s="556" t="s">
        <v>458</v>
      </c>
      <c r="S339" s="556">
        <v>0</v>
      </c>
      <c r="T339" s="556">
        <v>0</v>
      </c>
    </row>
    <row r="340" spans="2:20" ht="22.5" x14ac:dyDescent="0.15">
      <c r="B340" s="83" t="s">
        <v>1457</v>
      </c>
      <c r="C340" s="83" t="s">
        <v>1536</v>
      </c>
      <c r="D340" s="555" t="s">
        <v>1330</v>
      </c>
      <c r="E340" s="83" t="s">
        <v>307</v>
      </c>
      <c r="F340" s="83" t="s">
        <v>450</v>
      </c>
      <c r="G340" s="83" t="s">
        <v>522</v>
      </c>
      <c r="H340" s="83" t="s">
        <v>452</v>
      </c>
      <c r="I340" s="83">
        <v>1</v>
      </c>
      <c r="J340" s="555" t="s">
        <v>1539</v>
      </c>
      <c r="K340" s="83" t="s">
        <v>454</v>
      </c>
      <c r="L340" s="83" t="s">
        <v>502</v>
      </c>
      <c r="M340" s="83" t="s">
        <v>566</v>
      </c>
      <c r="N340" s="83" t="s">
        <v>566</v>
      </c>
      <c r="O340" s="556">
        <v>700</v>
      </c>
      <c r="P340" s="83">
        <v>300</v>
      </c>
      <c r="Q340" s="559">
        <v>1000</v>
      </c>
      <c r="R340" s="556" t="s">
        <v>458</v>
      </c>
      <c r="S340" s="556">
        <v>0</v>
      </c>
      <c r="T340" s="556">
        <v>0</v>
      </c>
    </row>
    <row r="341" spans="2:20" ht="56.25" x14ac:dyDescent="0.15">
      <c r="B341" s="83" t="s">
        <v>447</v>
      </c>
      <c r="C341" s="83" t="s">
        <v>1540</v>
      </c>
      <c r="D341" s="555" t="s">
        <v>1541</v>
      </c>
      <c r="E341" s="83" t="s">
        <v>333</v>
      </c>
      <c r="F341" s="83" t="s">
        <v>450</v>
      </c>
      <c r="G341" s="83" t="s">
        <v>522</v>
      </c>
      <c r="H341" s="83" t="s">
        <v>452</v>
      </c>
      <c r="I341" s="83">
        <v>1</v>
      </c>
      <c r="J341" s="555" t="s">
        <v>1542</v>
      </c>
      <c r="K341" s="83" t="s">
        <v>454</v>
      </c>
      <c r="L341" s="83" t="s">
        <v>455</v>
      </c>
      <c r="M341" s="83" t="s">
        <v>456</v>
      </c>
      <c r="N341" s="83" t="s">
        <v>718</v>
      </c>
      <c r="O341" s="556">
        <v>170</v>
      </c>
      <c r="P341" s="83">
        <v>0</v>
      </c>
      <c r="Q341" s="557">
        <v>170</v>
      </c>
      <c r="R341" s="556" t="s">
        <v>458</v>
      </c>
      <c r="S341" s="556">
        <v>0</v>
      </c>
      <c r="T341" s="556">
        <v>0</v>
      </c>
    </row>
    <row r="342" spans="2:20" ht="45" x14ac:dyDescent="0.15">
      <c r="B342" s="83" t="s">
        <v>1449</v>
      </c>
      <c r="C342" s="83" t="s">
        <v>1543</v>
      </c>
      <c r="D342" s="555" t="s">
        <v>1079</v>
      </c>
      <c r="E342" s="83" t="s">
        <v>307</v>
      </c>
      <c r="F342" s="83" t="s">
        <v>450</v>
      </c>
      <c r="G342" s="83" t="s">
        <v>522</v>
      </c>
      <c r="H342" s="83" t="s">
        <v>488</v>
      </c>
      <c r="I342" s="83">
        <v>26</v>
      </c>
      <c r="J342" s="555" t="s">
        <v>1520</v>
      </c>
      <c r="K342" s="83" t="s">
        <v>1521</v>
      </c>
      <c r="L342" s="83" t="s">
        <v>1544</v>
      </c>
      <c r="M342" s="560"/>
      <c r="N342" s="560"/>
      <c r="O342" s="558">
        <v>17932</v>
      </c>
      <c r="P342" s="83">
        <v>897</v>
      </c>
      <c r="Q342" s="559">
        <v>18829</v>
      </c>
      <c r="R342" s="556"/>
      <c r="S342" s="556"/>
      <c r="T342" s="556"/>
    </row>
    <row r="343" spans="2:20" ht="22.5" x14ac:dyDescent="0.15">
      <c r="B343" s="83" t="s">
        <v>1449</v>
      </c>
      <c r="C343" s="83" t="s">
        <v>1545</v>
      </c>
      <c r="D343" s="555" t="s">
        <v>1514</v>
      </c>
      <c r="E343" s="83" t="s">
        <v>307</v>
      </c>
      <c r="F343" s="83" t="s">
        <v>450</v>
      </c>
      <c r="G343" s="83" t="s">
        <v>522</v>
      </c>
      <c r="H343" s="83" t="s">
        <v>464</v>
      </c>
      <c r="I343" s="83">
        <v>2</v>
      </c>
      <c r="J343" s="555" t="s">
        <v>1546</v>
      </c>
      <c r="K343" s="83" t="s">
        <v>1547</v>
      </c>
      <c r="L343" s="83"/>
      <c r="M343" s="83"/>
      <c r="N343" s="83"/>
      <c r="O343" s="556">
        <v>430</v>
      </c>
      <c r="P343" s="83">
        <v>0</v>
      </c>
      <c r="Q343" s="557">
        <v>430</v>
      </c>
      <c r="R343" s="556"/>
      <c r="S343" s="556"/>
      <c r="T343" s="556"/>
    </row>
    <row r="344" spans="2:20" ht="22.5" x14ac:dyDescent="0.15">
      <c r="B344" s="83" t="s">
        <v>1457</v>
      </c>
      <c r="C344" s="83" t="s">
        <v>1548</v>
      </c>
      <c r="D344" s="555" t="s">
        <v>1480</v>
      </c>
      <c r="E344" s="83" t="s">
        <v>307</v>
      </c>
      <c r="F344" s="83" t="s">
        <v>450</v>
      </c>
      <c r="G344" s="83" t="s">
        <v>522</v>
      </c>
      <c r="H344" s="83" t="s">
        <v>452</v>
      </c>
      <c r="I344" s="83">
        <v>1</v>
      </c>
      <c r="J344" s="555" t="s">
        <v>1549</v>
      </c>
      <c r="K344" s="83" t="s">
        <v>454</v>
      </c>
      <c r="L344" s="83" t="s">
        <v>481</v>
      </c>
      <c r="M344" s="83" t="s">
        <v>577</v>
      </c>
      <c r="N344" s="83" t="s">
        <v>577</v>
      </c>
      <c r="O344" s="556">
        <v>0</v>
      </c>
      <c r="P344" s="83">
        <v>300</v>
      </c>
      <c r="Q344" s="557">
        <v>300</v>
      </c>
      <c r="R344" s="556" t="s">
        <v>1067</v>
      </c>
      <c r="S344" s="556">
        <v>1</v>
      </c>
      <c r="T344" s="556">
        <v>35</v>
      </c>
    </row>
    <row r="345" spans="2:20" ht="22.5" x14ac:dyDescent="0.15">
      <c r="B345" s="83" t="s">
        <v>1550</v>
      </c>
      <c r="C345" s="83" t="s">
        <v>1548</v>
      </c>
      <c r="D345" s="555" t="s">
        <v>1343</v>
      </c>
      <c r="E345" s="83" t="s">
        <v>307</v>
      </c>
      <c r="F345" s="83" t="s">
        <v>450</v>
      </c>
      <c r="G345" s="83" t="s">
        <v>522</v>
      </c>
      <c r="H345" s="83" t="s">
        <v>452</v>
      </c>
      <c r="I345" s="83">
        <v>1</v>
      </c>
      <c r="J345" s="555" t="s">
        <v>1551</v>
      </c>
      <c r="K345" s="83" t="s">
        <v>454</v>
      </c>
      <c r="L345" s="83" t="s">
        <v>473</v>
      </c>
      <c r="M345" s="83" t="s">
        <v>542</v>
      </c>
      <c r="N345" s="83" t="s">
        <v>853</v>
      </c>
      <c r="O345" s="556">
        <v>0</v>
      </c>
      <c r="P345" s="83">
        <v>1600</v>
      </c>
      <c r="Q345" s="559">
        <v>1600</v>
      </c>
      <c r="R345" s="556" t="s">
        <v>1067</v>
      </c>
      <c r="S345" s="556">
        <v>1</v>
      </c>
      <c r="T345" s="556">
        <v>80</v>
      </c>
    </row>
    <row r="346" spans="2:20" ht="22.5" x14ac:dyDescent="0.15">
      <c r="B346" s="83" t="s">
        <v>1550</v>
      </c>
      <c r="C346" s="83" t="s">
        <v>1552</v>
      </c>
      <c r="D346" s="555" t="s">
        <v>1343</v>
      </c>
      <c r="E346" s="83" t="s">
        <v>307</v>
      </c>
      <c r="F346" s="83" t="s">
        <v>450</v>
      </c>
      <c r="G346" s="83" t="s">
        <v>522</v>
      </c>
      <c r="H346" s="83" t="s">
        <v>452</v>
      </c>
      <c r="I346" s="83">
        <v>1</v>
      </c>
      <c r="J346" s="555" t="s">
        <v>1551</v>
      </c>
      <c r="K346" s="83" t="s">
        <v>454</v>
      </c>
      <c r="L346" s="83" t="s">
        <v>473</v>
      </c>
      <c r="M346" s="83" t="s">
        <v>523</v>
      </c>
      <c r="N346" s="83" t="s">
        <v>609</v>
      </c>
      <c r="O346" s="556">
        <v>0</v>
      </c>
      <c r="P346" s="83">
        <v>1200</v>
      </c>
      <c r="Q346" s="559">
        <v>1200</v>
      </c>
      <c r="R346" s="556" t="s">
        <v>1067</v>
      </c>
      <c r="S346" s="556">
        <v>1</v>
      </c>
      <c r="T346" s="556">
        <v>48</v>
      </c>
    </row>
    <row r="347" spans="2:20" ht="33.75" x14ac:dyDescent="0.15">
      <c r="B347" s="83" t="s">
        <v>1550</v>
      </c>
      <c r="C347" s="83" t="s">
        <v>1548</v>
      </c>
      <c r="D347" s="555" t="s">
        <v>1553</v>
      </c>
      <c r="E347" s="83"/>
      <c r="F347" s="83" t="s">
        <v>450</v>
      </c>
      <c r="G347" s="83" t="s">
        <v>471</v>
      </c>
      <c r="H347" s="83" t="s">
        <v>519</v>
      </c>
      <c r="I347" s="83">
        <v>1</v>
      </c>
      <c r="J347" s="555" t="s">
        <v>1554</v>
      </c>
      <c r="K347" s="83" t="s">
        <v>454</v>
      </c>
      <c r="L347" s="83" t="s">
        <v>473</v>
      </c>
      <c r="M347" s="83" t="s">
        <v>523</v>
      </c>
      <c r="N347" s="83" t="s">
        <v>609</v>
      </c>
      <c r="O347" s="556">
        <v>0</v>
      </c>
      <c r="P347" s="83">
        <v>10</v>
      </c>
      <c r="Q347" s="557">
        <v>10</v>
      </c>
      <c r="R347" s="556" t="s">
        <v>458</v>
      </c>
      <c r="S347" s="556">
        <v>0</v>
      </c>
      <c r="T347" s="556">
        <v>0</v>
      </c>
    </row>
    <row r="348" spans="2:20" ht="22.5" x14ac:dyDescent="0.15">
      <c r="B348" s="83" t="s">
        <v>1449</v>
      </c>
      <c r="C348" s="83" t="s">
        <v>1555</v>
      </c>
      <c r="D348" s="555" t="s">
        <v>1556</v>
      </c>
      <c r="E348" s="83" t="s">
        <v>307</v>
      </c>
      <c r="F348" s="83" t="s">
        <v>450</v>
      </c>
      <c r="G348" s="83" t="s">
        <v>522</v>
      </c>
      <c r="H348" s="83" t="s">
        <v>452</v>
      </c>
      <c r="I348" s="83">
        <v>2</v>
      </c>
      <c r="J348" s="555" t="s">
        <v>1557</v>
      </c>
      <c r="K348" s="83" t="s">
        <v>1547</v>
      </c>
      <c r="L348" s="83"/>
      <c r="M348" s="83"/>
      <c r="N348" s="83"/>
      <c r="O348" s="556">
        <v>203</v>
      </c>
      <c r="P348" s="83">
        <v>0</v>
      </c>
      <c r="Q348" s="557">
        <v>203</v>
      </c>
      <c r="R348" s="556" t="s">
        <v>1067</v>
      </c>
      <c r="S348" s="556">
        <v>1</v>
      </c>
      <c r="T348" s="556">
        <v>110</v>
      </c>
    </row>
    <row r="349" spans="2:20" ht="22.5" x14ac:dyDescent="0.15">
      <c r="B349" s="83" t="s">
        <v>447</v>
      </c>
      <c r="C349" s="83" t="s">
        <v>1558</v>
      </c>
      <c r="D349" s="555" t="s">
        <v>1559</v>
      </c>
      <c r="E349" s="83"/>
      <c r="F349" s="83" t="s">
        <v>450</v>
      </c>
      <c r="G349" s="83" t="s">
        <v>487</v>
      </c>
      <c r="H349" s="83" t="s">
        <v>519</v>
      </c>
      <c r="I349" s="83">
        <v>1</v>
      </c>
      <c r="J349" s="555" t="s">
        <v>904</v>
      </c>
      <c r="K349" s="83" t="s">
        <v>454</v>
      </c>
      <c r="L349" s="83" t="s">
        <v>455</v>
      </c>
      <c r="M349" s="83" t="s">
        <v>456</v>
      </c>
      <c r="N349" s="83" t="s">
        <v>462</v>
      </c>
      <c r="O349" s="556">
        <v>0</v>
      </c>
      <c r="P349" s="83">
        <v>21</v>
      </c>
      <c r="Q349" s="557">
        <v>21</v>
      </c>
      <c r="R349" s="556" t="s">
        <v>458</v>
      </c>
      <c r="S349" s="556">
        <v>0</v>
      </c>
      <c r="T349" s="556">
        <v>0</v>
      </c>
    </row>
    <row r="350" spans="2:20" ht="22.5" x14ac:dyDescent="0.15">
      <c r="B350" s="83" t="s">
        <v>1449</v>
      </c>
      <c r="C350" s="83" t="s">
        <v>1560</v>
      </c>
      <c r="D350" s="555" t="s">
        <v>1556</v>
      </c>
      <c r="E350" s="83" t="s">
        <v>307</v>
      </c>
      <c r="F350" s="83" t="s">
        <v>450</v>
      </c>
      <c r="G350" s="83" t="s">
        <v>522</v>
      </c>
      <c r="H350" s="83" t="s">
        <v>452</v>
      </c>
      <c r="I350" s="83">
        <v>2</v>
      </c>
      <c r="J350" s="555" t="s">
        <v>1561</v>
      </c>
      <c r="K350" s="83" t="s">
        <v>1562</v>
      </c>
      <c r="L350" s="83"/>
      <c r="M350" s="83"/>
      <c r="N350" s="83"/>
      <c r="O350" s="556">
        <v>480</v>
      </c>
      <c r="P350" s="83">
        <v>0</v>
      </c>
      <c r="Q350" s="557">
        <v>480</v>
      </c>
      <c r="R350" s="556" t="s">
        <v>458</v>
      </c>
      <c r="S350" s="556">
        <v>0</v>
      </c>
      <c r="T350" s="556">
        <v>0</v>
      </c>
    </row>
    <row r="351" spans="2:20" ht="56.25" x14ac:dyDescent="0.15">
      <c r="B351" s="83" t="s">
        <v>1449</v>
      </c>
      <c r="C351" s="83" t="s">
        <v>1563</v>
      </c>
      <c r="D351" s="555" t="s">
        <v>1079</v>
      </c>
      <c r="E351" s="83" t="s">
        <v>307</v>
      </c>
      <c r="F351" s="83" t="s">
        <v>450</v>
      </c>
      <c r="G351" s="83" t="s">
        <v>522</v>
      </c>
      <c r="H351" s="83" t="s">
        <v>488</v>
      </c>
      <c r="I351" s="83">
        <v>27</v>
      </c>
      <c r="J351" s="555" t="s">
        <v>1564</v>
      </c>
      <c r="K351" s="83" t="s">
        <v>1521</v>
      </c>
      <c r="L351" s="83"/>
      <c r="M351" s="83"/>
      <c r="N351" s="83"/>
      <c r="O351" s="558">
        <v>54660</v>
      </c>
      <c r="P351" s="83">
        <v>2733</v>
      </c>
      <c r="Q351" s="559">
        <v>57393</v>
      </c>
      <c r="R351" s="556" t="s">
        <v>458</v>
      </c>
      <c r="S351" s="556">
        <v>0</v>
      </c>
      <c r="T351" s="556">
        <v>0</v>
      </c>
    </row>
    <row r="352" spans="2:20" ht="22.5" x14ac:dyDescent="0.15">
      <c r="B352" s="83" t="s">
        <v>1457</v>
      </c>
      <c r="C352" s="83" t="s">
        <v>1548</v>
      </c>
      <c r="D352" s="555" t="s">
        <v>1565</v>
      </c>
      <c r="E352" s="83" t="s">
        <v>352</v>
      </c>
      <c r="F352" s="83" t="s">
        <v>450</v>
      </c>
      <c r="G352" s="83" t="s">
        <v>463</v>
      </c>
      <c r="H352" s="83" t="s">
        <v>519</v>
      </c>
      <c r="I352" s="83">
        <v>1</v>
      </c>
      <c r="J352" s="555" t="s">
        <v>1551</v>
      </c>
      <c r="K352" s="83" t="s">
        <v>454</v>
      </c>
      <c r="L352" s="83" t="s">
        <v>473</v>
      </c>
      <c r="M352" s="83" t="s">
        <v>542</v>
      </c>
      <c r="N352" s="83" t="s">
        <v>853</v>
      </c>
      <c r="O352" s="556">
        <v>0</v>
      </c>
      <c r="P352" s="83">
        <v>15</v>
      </c>
      <c r="Q352" s="557">
        <v>15</v>
      </c>
      <c r="R352" s="556" t="s">
        <v>458</v>
      </c>
      <c r="S352" s="556">
        <v>0</v>
      </c>
      <c r="T352" s="556">
        <v>0</v>
      </c>
    </row>
    <row r="353" spans="2:20" ht="22.5" x14ac:dyDescent="0.15">
      <c r="B353" s="83" t="s">
        <v>1449</v>
      </c>
      <c r="C353" s="83" t="s">
        <v>1566</v>
      </c>
      <c r="D353" s="555" t="s">
        <v>1556</v>
      </c>
      <c r="E353" s="83" t="s">
        <v>307</v>
      </c>
      <c r="F353" s="83" t="s">
        <v>450</v>
      </c>
      <c r="G353" s="83" t="s">
        <v>522</v>
      </c>
      <c r="H353" s="83" t="s">
        <v>452</v>
      </c>
      <c r="I353" s="83">
        <v>1</v>
      </c>
      <c r="J353" s="555" t="s">
        <v>1561</v>
      </c>
      <c r="K353" s="83" t="s">
        <v>1562</v>
      </c>
      <c r="L353" s="83"/>
      <c r="M353" s="83"/>
      <c r="N353" s="83"/>
      <c r="O353" s="556">
        <v>200</v>
      </c>
      <c r="P353" s="83">
        <v>0</v>
      </c>
      <c r="Q353" s="557">
        <v>200</v>
      </c>
      <c r="R353" s="556" t="s">
        <v>458</v>
      </c>
      <c r="S353" s="556">
        <v>0</v>
      </c>
      <c r="T353" s="556">
        <v>0</v>
      </c>
    </row>
    <row r="354" spans="2:20" ht="22.5" x14ac:dyDescent="0.15">
      <c r="B354" s="83" t="s">
        <v>1457</v>
      </c>
      <c r="C354" s="83" t="s">
        <v>1567</v>
      </c>
      <c r="D354" s="555" t="s">
        <v>1568</v>
      </c>
      <c r="E354" s="83" t="s">
        <v>307</v>
      </c>
      <c r="F354" s="83" t="s">
        <v>450</v>
      </c>
      <c r="G354" s="83" t="s">
        <v>522</v>
      </c>
      <c r="H354" s="83" t="s">
        <v>452</v>
      </c>
      <c r="I354" s="83">
        <v>2</v>
      </c>
      <c r="J354" s="555" t="s">
        <v>1569</v>
      </c>
      <c r="K354" s="83" t="s">
        <v>454</v>
      </c>
      <c r="L354" s="83" t="s">
        <v>481</v>
      </c>
      <c r="M354" s="83" t="s">
        <v>547</v>
      </c>
      <c r="N354" s="83" t="s">
        <v>547</v>
      </c>
      <c r="O354" s="556">
        <v>0</v>
      </c>
      <c r="P354" s="83">
        <v>200</v>
      </c>
      <c r="Q354" s="557">
        <v>200</v>
      </c>
      <c r="R354" s="556" t="s">
        <v>458</v>
      </c>
      <c r="S354" s="556">
        <v>0</v>
      </c>
      <c r="T354" s="556">
        <v>0</v>
      </c>
    </row>
    <row r="355" spans="2:20" ht="22.5" x14ac:dyDescent="0.15">
      <c r="B355" s="83" t="s">
        <v>1449</v>
      </c>
      <c r="C355" s="83" t="s">
        <v>1570</v>
      </c>
      <c r="D355" s="555" t="s">
        <v>1203</v>
      </c>
      <c r="E355" s="83" t="s">
        <v>307</v>
      </c>
      <c r="F355" s="83" t="s">
        <v>450</v>
      </c>
      <c r="G355" s="83" t="s">
        <v>522</v>
      </c>
      <c r="H355" s="83" t="s">
        <v>452</v>
      </c>
      <c r="I355" s="83">
        <v>3</v>
      </c>
      <c r="J355" s="555" t="s">
        <v>1571</v>
      </c>
      <c r="K355" s="83" t="s">
        <v>1521</v>
      </c>
      <c r="L355" s="83"/>
      <c r="M355" s="83"/>
      <c r="N355" s="83"/>
      <c r="O355" s="556">
        <v>240</v>
      </c>
      <c r="P355" s="83">
        <v>0</v>
      </c>
      <c r="Q355" s="557">
        <v>240</v>
      </c>
      <c r="R355" s="556" t="s">
        <v>458</v>
      </c>
      <c r="S355" s="556">
        <v>0</v>
      </c>
      <c r="T355" s="556">
        <v>0</v>
      </c>
    </row>
    <row r="356" spans="2:20" ht="22.5" x14ac:dyDescent="0.15">
      <c r="B356" s="83" t="s">
        <v>447</v>
      </c>
      <c r="C356" s="83" t="s">
        <v>1572</v>
      </c>
      <c r="D356" s="555" t="s">
        <v>1573</v>
      </c>
      <c r="E356" s="83" t="s">
        <v>339</v>
      </c>
      <c r="F356" s="83" t="s">
        <v>450</v>
      </c>
      <c r="G356" s="83" t="s">
        <v>522</v>
      </c>
      <c r="H356" s="83" t="s">
        <v>519</v>
      </c>
      <c r="I356" s="83">
        <v>1</v>
      </c>
      <c r="J356" s="555" t="s">
        <v>1574</v>
      </c>
      <c r="K356" s="83" t="s">
        <v>454</v>
      </c>
      <c r="L356" s="83" t="s">
        <v>455</v>
      </c>
      <c r="M356" s="83" t="s">
        <v>456</v>
      </c>
      <c r="N356" s="83" t="s">
        <v>808</v>
      </c>
      <c r="O356" s="556">
        <v>0</v>
      </c>
      <c r="P356" s="83">
        <v>120</v>
      </c>
      <c r="Q356" s="557">
        <v>120</v>
      </c>
      <c r="R356" s="556" t="s">
        <v>458</v>
      </c>
      <c r="S356" s="556">
        <v>0</v>
      </c>
      <c r="T356" s="556">
        <v>0</v>
      </c>
    </row>
    <row r="357" spans="2:20" ht="22.5" x14ac:dyDescent="0.15">
      <c r="B357" s="83" t="s">
        <v>1457</v>
      </c>
      <c r="C357" s="83" t="s">
        <v>1575</v>
      </c>
      <c r="D357" s="555" t="s">
        <v>1480</v>
      </c>
      <c r="E357" s="83" t="s">
        <v>307</v>
      </c>
      <c r="F357" s="83" t="s">
        <v>450</v>
      </c>
      <c r="G357" s="83" t="s">
        <v>522</v>
      </c>
      <c r="H357" s="83" t="s">
        <v>452</v>
      </c>
      <c r="I357" s="83">
        <v>1</v>
      </c>
      <c r="J357" s="555" t="s">
        <v>1576</v>
      </c>
      <c r="K357" s="83" t="s">
        <v>454</v>
      </c>
      <c r="L357" s="83" t="s">
        <v>478</v>
      </c>
      <c r="M357" s="83" t="s">
        <v>478</v>
      </c>
      <c r="N357" s="83" t="s">
        <v>478</v>
      </c>
      <c r="O357" s="556">
        <v>0</v>
      </c>
      <c r="P357" s="83">
        <v>350</v>
      </c>
      <c r="Q357" s="557">
        <v>350</v>
      </c>
      <c r="R357" s="556" t="s">
        <v>1067</v>
      </c>
      <c r="S357" s="556">
        <v>1</v>
      </c>
      <c r="T357" s="556">
        <v>55</v>
      </c>
    </row>
    <row r="358" spans="2:20" ht="22.5" x14ac:dyDescent="0.15">
      <c r="B358" s="83" t="s">
        <v>1476</v>
      </c>
      <c r="C358" s="83" t="s">
        <v>1577</v>
      </c>
      <c r="D358" s="555" t="s">
        <v>1330</v>
      </c>
      <c r="E358" s="83" t="s">
        <v>267</v>
      </c>
      <c r="F358" s="83" t="s">
        <v>450</v>
      </c>
      <c r="G358" s="83" t="s">
        <v>522</v>
      </c>
      <c r="H358" s="83" t="s">
        <v>452</v>
      </c>
      <c r="I358" s="83">
        <v>1</v>
      </c>
      <c r="J358" s="555" t="s">
        <v>1578</v>
      </c>
      <c r="K358" s="83" t="s">
        <v>454</v>
      </c>
      <c r="L358" s="83" t="s">
        <v>481</v>
      </c>
      <c r="M358" s="83" t="s">
        <v>481</v>
      </c>
      <c r="N358" s="83" t="s">
        <v>861</v>
      </c>
      <c r="O358" s="556">
        <v>722</v>
      </c>
      <c r="P358" s="83">
        <v>127</v>
      </c>
      <c r="Q358" s="557">
        <v>849</v>
      </c>
      <c r="R358" s="556" t="s">
        <v>458</v>
      </c>
      <c r="S358" s="556">
        <v>0</v>
      </c>
      <c r="T358" s="556">
        <v>0</v>
      </c>
    </row>
    <row r="359" spans="2:20" ht="22.5" x14ac:dyDescent="0.15">
      <c r="B359" s="83" t="s">
        <v>1457</v>
      </c>
      <c r="C359" s="83" t="s">
        <v>1579</v>
      </c>
      <c r="D359" s="555" t="s">
        <v>1580</v>
      </c>
      <c r="E359" s="83" t="s">
        <v>307</v>
      </c>
      <c r="F359" s="83" t="s">
        <v>450</v>
      </c>
      <c r="G359" s="83" t="s">
        <v>522</v>
      </c>
      <c r="H359" s="83" t="s">
        <v>452</v>
      </c>
      <c r="I359" s="83">
        <v>1</v>
      </c>
      <c r="J359" s="555" t="s">
        <v>1581</v>
      </c>
      <c r="K359" s="83" t="s">
        <v>454</v>
      </c>
      <c r="L359" s="83" t="s">
        <v>473</v>
      </c>
      <c r="M359" s="83" t="s">
        <v>511</v>
      </c>
      <c r="N359" s="83" t="s">
        <v>511</v>
      </c>
      <c r="O359" s="556">
        <v>0</v>
      </c>
      <c r="P359" s="83">
        <v>3000</v>
      </c>
      <c r="Q359" s="559">
        <v>3000</v>
      </c>
      <c r="R359" s="556" t="s">
        <v>458</v>
      </c>
      <c r="S359" s="556">
        <v>0</v>
      </c>
      <c r="T359" s="556">
        <v>0</v>
      </c>
    </row>
    <row r="360" spans="2:20" ht="22.5" x14ac:dyDescent="0.15">
      <c r="B360" s="83" t="s">
        <v>1457</v>
      </c>
      <c r="C360" s="83" t="s">
        <v>1582</v>
      </c>
      <c r="D360" s="555" t="s">
        <v>1580</v>
      </c>
      <c r="E360" s="83" t="s">
        <v>307</v>
      </c>
      <c r="F360" s="83" t="s">
        <v>450</v>
      </c>
      <c r="G360" s="83" t="s">
        <v>522</v>
      </c>
      <c r="H360" s="83" t="s">
        <v>452</v>
      </c>
      <c r="I360" s="83">
        <v>1</v>
      </c>
      <c r="J360" s="555" t="s">
        <v>1583</v>
      </c>
      <c r="K360" s="83" t="s">
        <v>454</v>
      </c>
      <c r="L360" s="83" t="s">
        <v>473</v>
      </c>
      <c r="M360" s="83" t="s">
        <v>523</v>
      </c>
      <c r="N360" s="83" t="s">
        <v>609</v>
      </c>
      <c r="O360" s="556">
        <v>0</v>
      </c>
      <c r="P360" s="83">
        <v>4000</v>
      </c>
      <c r="Q360" s="559">
        <v>4000</v>
      </c>
      <c r="R360" s="556" t="s">
        <v>458</v>
      </c>
      <c r="S360" s="556">
        <v>0</v>
      </c>
      <c r="T360" s="556">
        <v>0</v>
      </c>
    </row>
    <row r="361" spans="2:20" ht="33.75" x14ac:dyDescent="0.15">
      <c r="B361" s="83" t="s">
        <v>1457</v>
      </c>
      <c r="C361" s="83" t="s">
        <v>1582</v>
      </c>
      <c r="D361" s="555" t="s">
        <v>1584</v>
      </c>
      <c r="E361" s="83" t="s">
        <v>352</v>
      </c>
      <c r="F361" s="83" t="s">
        <v>450</v>
      </c>
      <c r="G361" s="83" t="s">
        <v>471</v>
      </c>
      <c r="H361" s="83" t="s">
        <v>519</v>
      </c>
      <c r="I361" s="83">
        <v>1</v>
      </c>
      <c r="J361" s="555" t="s">
        <v>1554</v>
      </c>
      <c r="K361" s="83" t="s">
        <v>454</v>
      </c>
      <c r="L361" s="83" t="s">
        <v>473</v>
      </c>
      <c r="M361" s="83" t="s">
        <v>523</v>
      </c>
      <c r="N361" s="83" t="s">
        <v>609</v>
      </c>
      <c r="O361" s="556">
        <v>0</v>
      </c>
      <c r="P361" s="83">
        <v>15</v>
      </c>
      <c r="Q361" s="557">
        <v>15</v>
      </c>
      <c r="R361" s="556" t="s">
        <v>458</v>
      </c>
      <c r="S361" s="556">
        <v>0</v>
      </c>
      <c r="T361" s="556">
        <v>0</v>
      </c>
    </row>
    <row r="362" spans="2:20" ht="22.5" x14ac:dyDescent="0.15">
      <c r="B362" s="83" t="s">
        <v>1457</v>
      </c>
      <c r="C362" s="83" t="s">
        <v>1582</v>
      </c>
      <c r="D362" s="555" t="s">
        <v>1585</v>
      </c>
      <c r="E362" s="83" t="s">
        <v>352</v>
      </c>
      <c r="F362" s="83" t="s">
        <v>450</v>
      </c>
      <c r="G362" s="83" t="s">
        <v>463</v>
      </c>
      <c r="H362" s="83" t="s">
        <v>519</v>
      </c>
      <c r="I362" s="83">
        <v>1</v>
      </c>
      <c r="J362" s="555" t="s">
        <v>1583</v>
      </c>
      <c r="K362" s="83" t="s">
        <v>454</v>
      </c>
      <c r="L362" s="83" t="s">
        <v>473</v>
      </c>
      <c r="M362" s="83" t="s">
        <v>523</v>
      </c>
      <c r="N362" s="83" t="s">
        <v>609</v>
      </c>
      <c r="O362" s="556">
        <v>0</v>
      </c>
      <c r="P362" s="83">
        <v>30</v>
      </c>
      <c r="Q362" s="557">
        <v>30</v>
      </c>
      <c r="R362" s="556" t="s">
        <v>458</v>
      </c>
      <c r="S362" s="556">
        <v>0</v>
      </c>
      <c r="T362" s="556">
        <v>0</v>
      </c>
    </row>
    <row r="363" spans="2:20" ht="22.5" x14ac:dyDescent="0.15">
      <c r="B363" s="83" t="s">
        <v>1449</v>
      </c>
      <c r="C363" s="83" t="s">
        <v>1586</v>
      </c>
      <c r="D363" s="555" t="s">
        <v>1183</v>
      </c>
      <c r="E363" s="83" t="s">
        <v>307</v>
      </c>
      <c r="F363" s="83" t="s">
        <v>450</v>
      </c>
      <c r="G363" s="83" t="s">
        <v>522</v>
      </c>
      <c r="H363" s="83" t="s">
        <v>452</v>
      </c>
      <c r="I363" s="83">
        <v>3</v>
      </c>
      <c r="J363" s="555" t="s">
        <v>1587</v>
      </c>
      <c r="K363" s="83" t="s">
        <v>1531</v>
      </c>
      <c r="L363" s="83" t="s">
        <v>41</v>
      </c>
      <c r="M363" s="83"/>
      <c r="N363" s="83"/>
      <c r="O363" s="556">
        <v>1800</v>
      </c>
      <c r="P363" s="83">
        <v>0</v>
      </c>
      <c r="Q363" s="559">
        <v>1800</v>
      </c>
      <c r="R363" s="556" t="s">
        <v>458</v>
      </c>
      <c r="S363" s="556">
        <v>0</v>
      </c>
      <c r="T363" s="556">
        <v>0</v>
      </c>
    </row>
    <row r="364" spans="2:20" ht="45" x14ac:dyDescent="0.15">
      <c r="B364" s="83" t="s">
        <v>1449</v>
      </c>
      <c r="C364" s="83" t="s">
        <v>1588</v>
      </c>
      <c r="D364" s="555" t="s">
        <v>1079</v>
      </c>
      <c r="E364" s="83" t="s">
        <v>307</v>
      </c>
      <c r="F364" s="83" t="s">
        <v>450</v>
      </c>
      <c r="G364" s="83" t="s">
        <v>522</v>
      </c>
      <c r="H364" s="83" t="s">
        <v>488</v>
      </c>
      <c r="I364" s="83">
        <v>24</v>
      </c>
      <c r="J364" s="555" t="s">
        <v>1520</v>
      </c>
      <c r="K364" s="83" t="s">
        <v>1521</v>
      </c>
      <c r="L364" s="83"/>
      <c r="M364" s="83"/>
      <c r="N364" s="83"/>
      <c r="O364" s="556">
        <v>46812</v>
      </c>
      <c r="P364" s="83">
        <v>2341</v>
      </c>
      <c r="Q364" s="559">
        <v>49153</v>
      </c>
      <c r="R364" s="556" t="s">
        <v>458</v>
      </c>
      <c r="S364" s="556">
        <v>0</v>
      </c>
      <c r="T364" s="556">
        <v>0</v>
      </c>
    </row>
    <row r="365" spans="2:20" ht="22.5" x14ac:dyDescent="0.15">
      <c r="B365" s="83" t="s">
        <v>1476</v>
      </c>
      <c r="C365" s="83" t="s">
        <v>1589</v>
      </c>
      <c r="D365" s="555" t="s">
        <v>1590</v>
      </c>
      <c r="E365" s="83" t="s">
        <v>267</v>
      </c>
      <c r="F365" s="83" t="s">
        <v>450</v>
      </c>
      <c r="G365" s="83" t="s">
        <v>522</v>
      </c>
      <c r="H365" s="83" t="s">
        <v>452</v>
      </c>
      <c r="I365" s="83">
        <v>5</v>
      </c>
      <c r="J365" s="555" t="s">
        <v>1096</v>
      </c>
      <c r="K365" s="83" t="s">
        <v>454</v>
      </c>
      <c r="L365" s="83" t="s">
        <v>455</v>
      </c>
      <c r="M365" s="83" t="s">
        <v>456</v>
      </c>
      <c r="N365" s="83" t="s">
        <v>456</v>
      </c>
      <c r="O365" s="556">
        <v>1442</v>
      </c>
      <c r="P365" s="83">
        <v>114</v>
      </c>
      <c r="Q365" s="559">
        <v>1556</v>
      </c>
      <c r="R365" s="556" t="s">
        <v>458</v>
      </c>
      <c r="S365" s="556">
        <v>0</v>
      </c>
      <c r="T365" s="556">
        <v>0</v>
      </c>
    </row>
    <row r="366" spans="2:20" ht="22.5" x14ac:dyDescent="0.15">
      <c r="B366" s="83" t="s">
        <v>1476</v>
      </c>
      <c r="C366" s="83" t="s">
        <v>1591</v>
      </c>
      <c r="D366" s="555" t="s">
        <v>1592</v>
      </c>
      <c r="E366" s="83" t="s">
        <v>274</v>
      </c>
      <c r="F366" s="83" t="s">
        <v>468</v>
      </c>
      <c r="G366" s="83" t="s">
        <v>522</v>
      </c>
      <c r="H366" s="83" t="s">
        <v>452</v>
      </c>
      <c r="I366" s="83">
        <v>5</v>
      </c>
      <c r="J366" s="555" t="s">
        <v>1433</v>
      </c>
      <c r="K366" s="83" t="s">
        <v>454</v>
      </c>
      <c r="L366" s="83"/>
      <c r="M366" s="83"/>
      <c r="N366" s="83"/>
      <c r="O366" s="556">
        <v>0</v>
      </c>
      <c r="P366" s="83">
        <v>143</v>
      </c>
      <c r="Q366" s="557">
        <v>143</v>
      </c>
      <c r="R366" s="556"/>
      <c r="S366" s="556"/>
      <c r="T366" s="556"/>
    </row>
    <row r="367" spans="2:20" ht="22.5" x14ac:dyDescent="0.15">
      <c r="B367" s="83" t="s">
        <v>447</v>
      </c>
      <c r="C367" s="83" t="s">
        <v>1593</v>
      </c>
      <c r="D367" s="555" t="s">
        <v>1594</v>
      </c>
      <c r="E367" s="83" t="s">
        <v>333</v>
      </c>
      <c r="F367" s="83" t="s">
        <v>450</v>
      </c>
      <c r="G367" s="83" t="s">
        <v>522</v>
      </c>
      <c r="H367" s="83" t="s">
        <v>519</v>
      </c>
      <c r="I367" s="83">
        <v>1</v>
      </c>
      <c r="J367" s="555" t="s">
        <v>1595</v>
      </c>
      <c r="K367" s="83" t="s">
        <v>454</v>
      </c>
      <c r="L367" s="83" t="s">
        <v>455</v>
      </c>
      <c r="M367" s="83" t="s">
        <v>456</v>
      </c>
      <c r="N367" s="83" t="s">
        <v>718</v>
      </c>
      <c r="O367" s="556">
        <v>0</v>
      </c>
      <c r="P367" s="83">
        <v>82</v>
      </c>
      <c r="Q367" s="557">
        <v>82</v>
      </c>
      <c r="R367" s="556" t="s">
        <v>1067</v>
      </c>
      <c r="S367" s="556">
        <v>1</v>
      </c>
      <c r="T367" s="556">
        <v>82</v>
      </c>
    </row>
    <row r="368" spans="2:20" ht="33.75" x14ac:dyDescent="0.15">
      <c r="B368" s="83" t="s">
        <v>1457</v>
      </c>
      <c r="C368" s="83" t="s">
        <v>1593</v>
      </c>
      <c r="D368" s="555" t="s">
        <v>1596</v>
      </c>
      <c r="E368" s="83" t="s">
        <v>287</v>
      </c>
      <c r="F368" s="83" t="s">
        <v>450</v>
      </c>
      <c r="G368" s="83" t="s">
        <v>463</v>
      </c>
      <c r="H368" s="83" t="s">
        <v>519</v>
      </c>
      <c r="I368" s="83">
        <v>1</v>
      </c>
      <c r="J368" s="555" t="s">
        <v>1597</v>
      </c>
      <c r="K368" s="83" t="s">
        <v>454</v>
      </c>
      <c r="L368" s="83" t="s">
        <v>1598</v>
      </c>
      <c r="M368" s="83" t="s">
        <v>592</v>
      </c>
      <c r="N368" s="83" t="s">
        <v>711</v>
      </c>
      <c r="O368" s="556">
        <v>0</v>
      </c>
      <c r="P368" s="83">
        <v>100</v>
      </c>
      <c r="Q368" s="557">
        <v>100</v>
      </c>
      <c r="R368" s="556" t="s">
        <v>458</v>
      </c>
      <c r="S368" s="556">
        <v>0</v>
      </c>
      <c r="T368" s="556">
        <v>0</v>
      </c>
    </row>
    <row r="369" spans="2:20" ht="22.5" x14ac:dyDescent="0.15">
      <c r="B369" s="83" t="s">
        <v>1457</v>
      </c>
      <c r="C369" s="83" t="s">
        <v>1593</v>
      </c>
      <c r="D369" s="555" t="s">
        <v>1599</v>
      </c>
      <c r="E369" s="83" t="s">
        <v>307</v>
      </c>
      <c r="F369" s="83" t="s">
        <v>450</v>
      </c>
      <c r="G369" s="83" t="s">
        <v>527</v>
      </c>
      <c r="H369" s="83" t="s">
        <v>452</v>
      </c>
      <c r="I369" s="83">
        <v>1</v>
      </c>
      <c r="J369" s="555" t="s">
        <v>1600</v>
      </c>
      <c r="K369" s="83" t="s">
        <v>454</v>
      </c>
      <c r="L369" s="83" t="s">
        <v>1598</v>
      </c>
      <c r="M369" s="83" t="s">
        <v>592</v>
      </c>
      <c r="N369" s="83" t="s">
        <v>711</v>
      </c>
      <c r="O369" s="556">
        <v>0</v>
      </c>
      <c r="P369" s="83">
        <v>120</v>
      </c>
      <c r="Q369" s="557">
        <v>120</v>
      </c>
      <c r="R369" s="556" t="s">
        <v>458</v>
      </c>
      <c r="S369" s="556">
        <v>0</v>
      </c>
      <c r="T369" s="556">
        <v>0</v>
      </c>
    </row>
    <row r="370" spans="2:20" ht="22.5" x14ac:dyDescent="0.15">
      <c r="B370" s="83" t="s">
        <v>1457</v>
      </c>
      <c r="C370" s="83" t="s">
        <v>1593</v>
      </c>
      <c r="D370" s="555" t="s">
        <v>1601</v>
      </c>
      <c r="E370" s="83" t="s">
        <v>287</v>
      </c>
      <c r="F370" s="83" t="s">
        <v>450</v>
      </c>
      <c r="G370" s="83" t="s">
        <v>537</v>
      </c>
      <c r="H370" s="83" t="s">
        <v>488</v>
      </c>
      <c r="I370" s="83">
        <v>1</v>
      </c>
      <c r="J370" s="555" t="s">
        <v>1602</v>
      </c>
      <c r="K370" s="83" t="s">
        <v>454</v>
      </c>
      <c r="L370" s="83" t="s">
        <v>1598</v>
      </c>
      <c r="M370" s="83" t="s">
        <v>592</v>
      </c>
      <c r="N370" s="83" t="s">
        <v>711</v>
      </c>
      <c r="O370" s="556">
        <v>0</v>
      </c>
      <c r="P370" s="83">
        <v>30</v>
      </c>
      <c r="Q370" s="557">
        <v>30</v>
      </c>
      <c r="R370" s="556" t="s">
        <v>458</v>
      </c>
      <c r="S370" s="556">
        <v>0</v>
      </c>
      <c r="T370" s="556">
        <v>0</v>
      </c>
    </row>
    <row r="371" spans="2:20" ht="22.5" x14ac:dyDescent="0.15">
      <c r="B371" s="83" t="s">
        <v>1457</v>
      </c>
      <c r="C371" s="83" t="s">
        <v>1603</v>
      </c>
      <c r="D371" s="555" t="s">
        <v>1343</v>
      </c>
      <c r="E371" s="83" t="s">
        <v>307</v>
      </c>
      <c r="F371" s="83" t="s">
        <v>450</v>
      </c>
      <c r="G371" s="83" t="s">
        <v>522</v>
      </c>
      <c r="H371" s="83" t="s">
        <v>452</v>
      </c>
      <c r="I371" s="83">
        <v>1</v>
      </c>
      <c r="J371" s="555" t="s">
        <v>1604</v>
      </c>
      <c r="K371" s="83" t="s">
        <v>454</v>
      </c>
      <c r="L371" s="83" t="s">
        <v>481</v>
      </c>
      <c r="M371" s="83" t="s">
        <v>579</v>
      </c>
      <c r="N371" s="83" t="s">
        <v>813</v>
      </c>
      <c r="O371" s="556">
        <v>0</v>
      </c>
      <c r="P371" s="83">
        <v>1000</v>
      </c>
      <c r="Q371" s="559">
        <v>1000</v>
      </c>
      <c r="R371" s="556" t="s">
        <v>458</v>
      </c>
      <c r="S371" s="556">
        <v>0</v>
      </c>
      <c r="T371" s="556">
        <v>0</v>
      </c>
    </row>
    <row r="372" spans="2:20" ht="22.5" x14ac:dyDescent="0.15">
      <c r="B372" s="83" t="s">
        <v>1449</v>
      </c>
      <c r="C372" s="83" t="s">
        <v>1605</v>
      </c>
      <c r="D372" s="555" t="s">
        <v>1606</v>
      </c>
      <c r="E372" s="83" t="s">
        <v>307</v>
      </c>
      <c r="F372" s="83" t="s">
        <v>450</v>
      </c>
      <c r="G372" s="83" t="s">
        <v>522</v>
      </c>
      <c r="H372" s="83" t="s">
        <v>452</v>
      </c>
      <c r="I372" s="83">
        <v>1</v>
      </c>
      <c r="J372" s="555" t="s">
        <v>1607</v>
      </c>
      <c r="K372" s="83" t="s">
        <v>1531</v>
      </c>
      <c r="L372" s="83"/>
      <c r="M372" s="83"/>
      <c r="N372" s="83"/>
      <c r="O372" s="556">
        <v>300</v>
      </c>
      <c r="P372" s="83">
        <v>0</v>
      </c>
      <c r="Q372" s="557">
        <v>300</v>
      </c>
      <c r="R372" s="556" t="s">
        <v>458</v>
      </c>
      <c r="S372" s="556">
        <v>0</v>
      </c>
      <c r="T372" s="556">
        <v>0</v>
      </c>
    </row>
    <row r="373" spans="2:20" ht="22.5" x14ac:dyDescent="0.15">
      <c r="B373" s="83" t="s">
        <v>1449</v>
      </c>
      <c r="C373" s="83" t="s">
        <v>1608</v>
      </c>
      <c r="D373" s="555" t="s">
        <v>1606</v>
      </c>
      <c r="E373" s="83" t="s">
        <v>307</v>
      </c>
      <c r="F373" s="83" t="s">
        <v>450</v>
      </c>
      <c r="G373" s="83" t="s">
        <v>522</v>
      </c>
      <c r="H373" s="83" t="s">
        <v>452</v>
      </c>
      <c r="I373" s="83">
        <v>1</v>
      </c>
      <c r="J373" s="555" t="s">
        <v>1609</v>
      </c>
      <c r="K373" s="83" t="s">
        <v>1531</v>
      </c>
      <c r="L373" s="83"/>
      <c r="M373" s="83"/>
      <c r="N373" s="83"/>
      <c r="O373" s="556">
        <v>260</v>
      </c>
      <c r="P373" s="83">
        <v>0</v>
      </c>
      <c r="Q373" s="557">
        <v>260</v>
      </c>
      <c r="R373" s="556" t="s">
        <v>458</v>
      </c>
      <c r="S373" s="556">
        <v>0</v>
      </c>
      <c r="T373" s="556">
        <v>0</v>
      </c>
    </row>
    <row r="374" spans="2:20" ht="22.5" x14ac:dyDescent="0.15">
      <c r="B374" s="567" t="s">
        <v>1449</v>
      </c>
      <c r="C374" s="565" t="s">
        <v>1610</v>
      </c>
      <c r="D374" s="288" t="s">
        <v>1606</v>
      </c>
      <c r="E374" s="281" t="s">
        <v>307</v>
      </c>
      <c r="F374" s="281" t="s">
        <v>450</v>
      </c>
      <c r="G374" s="331" t="s">
        <v>522</v>
      </c>
      <c r="H374" s="83" t="s">
        <v>452</v>
      </c>
      <c r="I374" s="256">
        <v>4</v>
      </c>
      <c r="J374" s="568" t="s">
        <v>1611</v>
      </c>
      <c r="K374" s="331" t="s">
        <v>1531</v>
      </c>
      <c r="L374" s="331" t="s">
        <v>1612</v>
      </c>
      <c r="M374" s="331"/>
      <c r="N374" s="569"/>
      <c r="O374" s="570">
        <v>1440</v>
      </c>
      <c r="P374" s="556">
        <v>0</v>
      </c>
      <c r="Q374" s="559">
        <v>1440</v>
      </c>
      <c r="R374" s="556" t="s">
        <v>458</v>
      </c>
      <c r="S374" s="571">
        <v>0</v>
      </c>
      <c r="T374" s="572">
        <v>0</v>
      </c>
    </row>
    <row r="375" spans="2:20" ht="22.5" x14ac:dyDescent="0.15">
      <c r="B375" s="567" t="s">
        <v>1613</v>
      </c>
      <c r="C375" s="565" t="s">
        <v>1614</v>
      </c>
      <c r="D375" s="288" t="s">
        <v>1615</v>
      </c>
      <c r="E375" s="281"/>
      <c r="F375" s="281" t="s">
        <v>450</v>
      </c>
      <c r="G375" s="331" t="s">
        <v>522</v>
      </c>
      <c r="H375" s="83" t="s">
        <v>519</v>
      </c>
      <c r="I375" s="256">
        <v>1</v>
      </c>
      <c r="J375" s="568" t="s">
        <v>1616</v>
      </c>
      <c r="K375" s="331" t="s">
        <v>454</v>
      </c>
      <c r="L375" s="331" t="s">
        <v>455</v>
      </c>
      <c r="M375" s="331" t="s">
        <v>456</v>
      </c>
      <c r="N375" s="569" t="s">
        <v>462</v>
      </c>
      <c r="O375" s="573">
        <v>0</v>
      </c>
      <c r="P375" s="556">
        <v>35</v>
      </c>
      <c r="Q375" s="557">
        <v>35</v>
      </c>
      <c r="R375" s="556" t="s">
        <v>458</v>
      </c>
      <c r="S375" s="571">
        <v>0</v>
      </c>
      <c r="T375" s="572">
        <v>0</v>
      </c>
    </row>
    <row r="376" spans="2:20" ht="22.5" x14ac:dyDescent="0.15">
      <c r="B376" s="567" t="s">
        <v>1617</v>
      </c>
      <c r="C376" s="565" t="s">
        <v>1618</v>
      </c>
      <c r="D376" s="288" t="s">
        <v>1619</v>
      </c>
      <c r="E376" s="281" t="s">
        <v>274</v>
      </c>
      <c r="F376" s="281" t="s">
        <v>468</v>
      </c>
      <c r="G376" s="331" t="s">
        <v>522</v>
      </c>
      <c r="H376" s="83" t="s">
        <v>492</v>
      </c>
      <c r="I376" s="256">
        <v>23</v>
      </c>
      <c r="J376" s="568" t="s">
        <v>1433</v>
      </c>
      <c r="K376" s="331"/>
      <c r="L376" s="331"/>
      <c r="M376" s="331"/>
      <c r="N376" s="569"/>
      <c r="O376" s="573">
        <v>0</v>
      </c>
      <c r="P376" s="556">
        <v>74</v>
      </c>
      <c r="Q376" s="557">
        <v>74</v>
      </c>
      <c r="R376" s="556" t="s">
        <v>458</v>
      </c>
      <c r="S376" s="571">
        <v>0</v>
      </c>
      <c r="T376" s="572">
        <v>0</v>
      </c>
    </row>
    <row r="377" spans="2:20" ht="22.5" x14ac:dyDescent="0.15">
      <c r="B377" s="567" t="s">
        <v>1617</v>
      </c>
      <c r="C377" s="565" t="s">
        <v>1618</v>
      </c>
      <c r="D377" s="288" t="s">
        <v>1620</v>
      </c>
      <c r="E377" s="281" t="s">
        <v>274</v>
      </c>
      <c r="F377" s="281" t="s">
        <v>468</v>
      </c>
      <c r="G377" s="331" t="s">
        <v>522</v>
      </c>
      <c r="H377" s="83" t="s">
        <v>492</v>
      </c>
      <c r="I377" s="256">
        <v>23</v>
      </c>
      <c r="J377" s="568" t="s">
        <v>1433</v>
      </c>
      <c r="K377" s="331"/>
      <c r="L377" s="331"/>
      <c r="M377" s="331"/>
      <c r="N377" s="569"/>
      <c r="O377" s="573">
        <v>0</v>
      </c>
      <c r="P377" s="556">
        <v>20</v>
      </c>
      <c r="Q377" s="557">
        <v>20</v>
      </c>
      <c r="R377" s="556" t="s">
        <v>458</v>
      </c>
      <c r="S377" s="571">
        <v>0</v>
      </c>
      <c r="T377" s="572">
        <v>0</v>
      </c>
    </row>
    <row r="378" spans="2:20" ht="22.5" x14ac:dyDescent="0.15">
      <c r="B378" s="567" t="s">
        <v>1617</v>
      </c>
      <c r="C378" s="565" t="s">
        <v>1618</v>
      </c>
      <c r="D378" s="288" t="s">
        <v>1621</v>
      </c>
      <c r="E378" s="281" t="s">
        <v>274</v>
      </c>
      <c r="F378" s="281" t="s">
        <v>468</v>
      </c>
      <c r="G378" s="331" t="s">
        <v>522</v>
      </c>
      <c r="H378" s="83" t="s">
        <v>492</v>
      </c>
      <c r="I378" s="256">
        <v>23</v>
      </c>
      <c r="J378" s="568" t="s">
        <v>1433</v>
      </c>
      <c r="K378" s="331"/>
      <c r="L378" s="331"/>
      <c r="M378" s="331"/>
      <c r="N378" s="569"/>
      <c r="O378" s="573">
        <v>0</v>
      </c>
      <c r="P378" s="556">
        <v>46</v>
      </c>
      <c r="Q378" s="557">
        <v>46</v>
      </c>
      <c r="R378" s="556" t="s">
        <v>458</v>
      </c>
      <c r="S378" s="571">
        <v>0</v>
      </c>
      <c r="T378" s="572">
        <v>0</v>
      </c>
    </row>
    <row r="379" spans="2:20" ht="22.5" x14ac:dyDescent="0.15">
      <c r="B379" s="567" t="s">
        <v>1476</v>
      </c>
      <c r="C379" s="565" t="s">
        <v>1622</v>
      </c>
      <c r="D379" s="288" t="s">
        <v>1156</v>
      </c>
      <c r="E379" s="281" t="s">
        <v>267</v>
      </c>
      <c r="F379" s="281" t="s">
        <v>450</v>
      </c>
      <c r="G379" s="331" t="s">
        <v>522</v>
      </c>
      <c r="H379" s="83" t="s">
        <v>452</v>
      </c>
      <c r="I379" s="256">
        <v>1</v>
      </c>
      <c r="J379" s="568" t="s">
        <v>1578</v>
      </c>
      <c r="K379" s="331" t="s">
        <v>454</v>
      </c>
      <c r="L379" s="331" t="s">
        <v>481</v>
      </c>
      <c r="M379" s="331" t="s">
        <v>481</v>
      </c>
      <c r="N379" s="569" t="s">
        <v>861</v>
      </c>
      <c r="O379" s="573">
        <v>828</v>
      </c>
      <c r="P379" s="556">
        <v>120</v>
      </c>
      <c r="Q379" s="557">
        <v>948</v>
      </c>
      <c r="R379" s="556" t="s">
        <v>458</v>
      </c>
      <c r="S379" s="571">
        <v>0</v>
      </c>
      <c r="T379" s="572">
        <v>0</v>
      </c>
    </row>
    <row r="380" spans="2:20" ht="34.5" thickBot="1" x14ac:dyDescent="0.2">
      <c r="B380" s="574" t="s">
        <v>447</v>
      </c>
      <c r="C380" s="315" t="s">
        <v>1623</v>
      </c>
      <c r="D380" s="314" t="s">
        <v>1624</v>
      </c>
      <c r="E380" s="315" t="s">
        <v>339</v>
      </c>
      <c r="F380" s="316" t="s">
        <v>450</v>
      </c>
      <c r="G380" s="316" t="s">
        <v>522</v>
      </c>
      <c r="H380" s="315" t="s">
        <v>452</v>
      </c>
      <c r="I380" s="317">
        <v>1</v>
      </c>
      <c r="J380" s="574" t="s">
        <v>1625</v>
      </c>
      <c r="K380" s="316" t="s">
        <v>454</v>
      </c>
      <c r="L380" s="316" t="s">
        <v>455</v>
      </c>
      <c r="M380" s="316" t="s">
        <v>456</v>
      </c>
      <c r="N380" s="575" t="s">
        <v>818</v>
      </c>
      <c r="O380" s="576">
        <v>0</v>
      </c>
      <c r="P380" s="577">
        <v>200</v>
      </c>
      <c r="Q380" s="557">
        <v>200</v>
      </c>
      <c r="R380" s="577" t="s">
        <v>458</v>
      </c>
      <c r="S380" s="577">
        <v>0</v>
      </c>
      <c r="T380" s="578">
        <v>0</v>
      </c>
    </row>
    <row r="381" spans="2:20" ht="22.5" x14ac:dyDescent="0.15">
      <c r="B381" s="567" t="s">
        <v>447</v>
      </c>
      <c r="C381" s="565" t="s">
        <v>448</v>
      </c>
      <c r="D381" s="288" t="s">
        <v>449</v>
      </c>
      <c r="E381" s="281" t="s">
        <v>339</v>
      </c>
      <c r="F381" s="281" t="s">
        <v>450</v>
      </c>
      <c r="G381" s="331" t="s">
        <v>451</v>
      </c>
      <c r="H381" s="83" t="s">
        <v>452</v>
      </c>
      <c r="I381" s="256">
        <v>1</v>
      </c>
      <c r="J381" s="568" t="s">
        <v>453</v>
      </c>
      <c r="K381" s="331" t="s">
        <v>454</v>
      </c>
      <c r="L381" s="331" t="s">
        <v>455</v>
      </c>
      <c r="M381" s="331" t="s">
        <v>456</v>
      </c>
      <c r="N381" s="569" t="s">
        <v>457</v>
      </c>
      <c r="O381" s="573">
        <v>0</v>
      </c>
      <c r="P381" s="556">
        <v>72</v>
      </c>
      <c r="Q381" s="557">
        <v>72</v>
      </c>
      <c r="R381" s="556" t="s">
        <v>458</v>
      </c>
      <c r="S381" s="571">
        <v>0</v>
      </c>
      <c r="T381" s="572">
        <v>0</v>
      </c>
    </row>
    <row r="382" spans="2:20" ht="23.25" thickBot="1" x14ac:dyDescent="0.2">
      <c r="B382" s="574" t="s">
        <v>447</v>
      </c>
      <c r="C382" s="315" t="s">
        <v>459</v>
      </c>
      <c r="D382" s="314" t="s">
        <v>460</v>
      </c>
      <c r="E382" s="315" t="s">
        <v>339</v>
      </c>
      <c r="F382" s="316" t="s">
        <v>450</v>
      </c>
      <c r="G382" s="316" t="s">
        <v>451</v>
      </c>
      <c r="H382" s="315" t="s">
        <v>452</v>
      </c>
      <c r="I382" s="317">
        <v>1</v>
      </c>
      <c r="J382" s="574" t="s">
        <v>461</v>
      </c>
      <c r="K382" s="316" t="s">
        <v>454</v>
      </c>
      <c r="L382" s="316" t="s">
        <v>455</v>
      </c>
      <c r="M382" s="316" t="s">
        <v>456</v>
      </c>
      <c r="N382" s="575" t="s">
        <v>462</v>
      </c>
      <c r="O382" s="579">
        <v>0</v>
      </c>
      <c r="P382" s="580">
        <v>97</v>
      </c>
      <c r="Q382" s="557">
        <v>97</v>
      </c>
      <c r="R382" s="580" t="s">
        <v>458</v>
      </c>
      <c r="S382" s="580">
        <v>0</v>
      </c>
      <c r="T382" s="581">
        <v>0</v>
      </c>
    </row>
  </sheetData>
  <autoFilter ref="B6:X10" xr:uid="{00000000-0001-0000-0600-000000000000}"/>
  <mergeCells count="24">
    <mergeCell ref="G3:I3"/>
    <mergeCell ref="B4:B5"/>
    <mergeCell ref="N4:N5"/>
    <mergeCell ref="J4:J5"/>
    <mergeCell ref="K4:K5"/>
    <mergeCell ref="L4:L5"/>
    <mergeCell ref="H4:H5"/>
    <mergeCell ref="I4:I5"/>
    <mergeCell ref="C1:T1"/>
    <mergeCell ref="C2:T2"/>
    <mergeCell ref="J3:N3"/>
    <mergeCell ref="O3:T3"/>
    <mergeCell ref="S4:T4"/>
    <mergeCell ref="O4:O5"/>
    <mergeCell ref="F4:F5"/>
    <mergeCell ref="G4:G5"/>
    <mergeCell ref="P4:P5"/>
    <mergeCell ref="Q4:Q5"/>
    <mergeCell ref="R4:R5"/>
    <mergeCell ref="M4:M5"/>
    <mergeCell ref="B3:F3"/>
    <mergeCell ref="C4:C5"/>
    <mergeCell ref="D4:D5"/>
    <mergeCell ref="E4:E5"/>
  </mergeCells>
  <phoneticPr fontId="26" type="noConversion"/>
  <dataValidations count="9">
    <dataValidation type="list" showInputMessage="1" showErrorMessage="1" sqref="WVR983009:WVR983019 WLV983009:WLV983019 H65528:H65538 JF65505:JF65515 TB65505:TB65515 ACX65505:ACX65515 AMT65505:AMT65515 AWP65505:AWP65515 BGL65505:BGL65515 BQH65505:BQH65515 CAD65505:CAD65515 CJZ65505:CJZ65515 CTV65505:CTV65515 DDR65505:DDR65515 DNN65505:DNN65515 DXJ65505:DXJ65515 EHF65505:EHF65515 ERB65505:ERB65515 FAX65505:FAX65515 FKT65505:FKT65515 FUP65505:FUP65515 GEL65505:GEL65515 GOH65505:GOH65515 GYD65505:GYD65515 HHZ65505:HHZ65515 HRV65505:HRV65515 IBR65505:IBR65515 ILN65505:ILN65515 IVJ65505:IVJ65515 JFF65505:JFF65515 JPB65505:JPB65515 JYX65505:JYX65515 KIT65505:KIT65515 KSP65505:KSP65515 LCL65505:LCL65515 LMH65505:LMH65515 LWD65505:LWD65515 MFZ65505:MFZ65515 MPV65505:MPV65515 MZR65505:MZR65515 NJN65505:NJN65515 NTJ65505:NTJ65515 ODF65505:ODF65515 ONB65505:ONB65515 OWX65505:OWX65515 PGT65505:PGT65515 PQP65505:PQP65515 QAL65505:QAL65515 QKH65505:QKH65515 QUD65505:QUD65515 RDZ65505:RDZ65515 RNV65505:RNV65515 RXR65505:RXR65515 SHN65505:SHN65515 SRJ65505:SRJ65515 TBF65505:TBF65515 TLB65505:TLB65515 TUX65505:TUX65515 UET65505:UET65515 UOP65505:UOP65515 UYL65505:UYL65515 VIH65505:VIH65515 VSD65505:VSD65515 WBZ65505:WBZ65515 WLV65505:WLV65515 WVR65505:WVR65515 H131064:H131074 JF131041:JF131051 TB131041:TB131051 ACX131041:ACX131051 AMT131041:AMT131051 AWP131041:AWP131051 BGL131041:BGL131051 BQH131041:BQH131051 CAD131041:CAD131051 CJZ131041:CJZ131051 CTV131041:CTV131051 DDR131041:DDR131051 DNN131041:DNN131051 DXJ131041:DXJ131051 EHF131041:EHF131051 ERB131041:ERB131051 FAX131041:FAX131051 FKT131041:FKT131051 FUP131041:FUP131051 GEL131041:GEL131051 GOH131041:GOH131051 GYD131041:GYD131051 HHZ131041:HHZ131051 HRV131041:HRV131051 IBR131041:IBR131051 ILN131041:ILN131051 IVJ131041:IVJ131051 JFF131041:JFF131051 JPB131041:JPB131051 JYX131041:JYX131051 KIT131041:KIT131051 KSP131041:KSP131051 LCL131041:LCL131051 LMH131041:LMH131051 LWD131041:LWD131051 MFZ131041:MFZ131051 MPV131041:MPV131051 MZR131041:MZR131051 NJN131041:NJN131051 NTJ131041:NTJ131051 ODF131041:ODF131051 ONB131041:ONB131051 OWX131041:OWX131051 PGT131041:PGT131051 PQP131041:PQP131051 QAL131041:QAL131051 QKH131041:QKH131051 QUD131041:QUD131051 RDZ131041:RDZ131051 RNV131041:RNV131051 RXR131041:RXR131051 SHN131041:SHN131051 SRJ131041:SRJ131051 TBF131041:TBF131051 TLB131041:TLB131051 TUX131041:TUX131051 UET131041:UET131051 UOP131041:UOP131051 UYL131041:UYL131051 VIH131041:VIH131051 VSD131041:VSD131051 WBZ131041:WBZ131051 WLV131041:WLV131051 WVR131041:WVR131051 H196600:H196610 JF196577:JF196587 TB196577:TB196587 ACX196577:ACX196587 AMT196577:AMT196587 AWP196577:AWP196587 BGL196577:BGL196587 BQH196577:BQH196587 CAD196577:CAD196587 CJZ196577:CJZ196587 CTV196577:CTV196587 DDR196577:DDR196587 DNN196577:DNN196587 DXJ196577:DXJ196587 EHF196577:EHF196587 ERB196577:ERB196587 FAX196577:FAX196587 FKT196577:FKT196587 FUP196577:FUP196587 GEL196577:GEL196587 GOH196577:GOH196587 GYD196577:GYD196587 HHZ196577:HHZ196587 HRV196577:HRV196587 IBR196577:IBR196587 ILN196577:ILN196587 IVJ196577:IVJ196587 JFF196577:JFF196587 JPB196577:JPB196587 JYX196577:JYX196587 KIT196577:KIT196587 KSP196577:KSP196587 LCL196577:LCL196587 LMH196577:LMH196587 LWD196577:LWD196587 MFZ196577:MFZ196587 MPV196577:MPV196587 MZR196577:MZR196587 NJN196577:NJN196587 NTJ196577:NTJ196587 ODF196577:ODF196587 ONB196577:ONB196587 OWX196577:OWX196587 PGT196577:PGT196587 PQP196577:PQP196587 QAL196577:QAL196587 QKH196577:QKH196587 QUD196577:QUD196587 RDZ196577:RDZ196587 RNV196577:RNV196587 RXR196577:RXR196587 SHN196577:SHN196587 SRJ196577:SRJ196587 TBF196577:TBF196587 TLB196577:TLB196587 TUX196577:TUX196587 UET196577:UET196587 UOP196577:UOP196587 UYL196577:UYL196587 VIH196577:VIH196587 VSD196577:VSD196587 WBZ196577:WBZ196587 WLV196577:WLV196587 WVR196577:WVR196587 H262136:H262146 JF262113:JF262123 TB262113:TB262123 ACX262113:ACX262123 AMT262113:AMT262123 AWP262113:AWP262123 BGL262113:BGL262123 BQH262113:BQH262123 CAD262113:CAD262123 CJZ262113:CJZ262123 CTV262113:CTV262123 DDR262113:DDR262123 DNN262113:DNN262123 DXJ262113:DXJ262123 EHF262113:EHF262123 ERB262113:ERB262123 FAX262113:FAX262123 FKT262113:FKT262123 FUP262113:FUP262123 GEL262113:GEL262123 GOH262113:GOH262123 GYD262113:GYD262123 HHZ262113:HHZ262123 HRV262113:HRV262123 IBR262113:IBR262123 ILN262113:ILN262123 IVJ262113:IVJ262123 JFF262113:JFF262123 JPB262113:JPB262123 JYX262113:JYX262123 KIT262113:KIT262123 KSP262113:KSP262123 LCL262113:LCL262123 LMH262113:LMH262123 LWD262113:LWD262123 MFZ262113:MFZ262123 MPV262113:MPV262123 MZR262113:MZR262123 NJN262113:NJN262123 NTJ262113:NTJ262123 ODF262113:ODF262123 ONB262113:ONB262123 OWX262113:OWX262123 PGT262113:PGT262123 PQP262113:PQP262123 QAL262113:QAL262123 QKH262113:QKH262123 QUD262113:QUD262123 RDZ262113:RDZ262123 RNV262113:RNV262123 RXR262113:RXR262123 SHN262113:SHN262123 SRJ262113:SRJ262123 TBF262113:TBF262123 TLB262113:TLB262123 TUX262113:TUX262123 UET262113:UET262123 UOP262113:UOP262123 UYL262113:UYL262123 VIH262113:VIH262123 VSD262113:VSD262123 WBZ262113:WBZ262123 WLV262113:WLV262123 WVR262113:WVR262123 H327672:H327682 JF327649:JF327659 TB327649:TB327659 ACX327649:ACX327659 AMT327649:AMT327659 AWP327649:AWP327659 BGL327649:BGL327659 BQH327649:BQH327659 CAD327649:CAD327659 CJZ327649:CJZ327659 CTV327649:CTV327659 DDR327649:DDR327659 DNN327649:DNN327659 DXJ327649:DXJ327659 EHF327649:EHF327659 ERB327649:ERB327659 FAX327649:FAX327659 FKT327649:FKT327659 FUP327649:FUP327659 GEL327649:GEL327659 GOH327649:GOH327659 GYD327649:GYD327659 HHZ327649:HHZ327659 HRV327649:HRV327659 IBR327649:IBR327659 ILN327649:ILN327659 IVJ327649:IVJ327659 JFF327649:JFF327659 JPB327649:JPB327659 JYX327649:JYX327659 KIT327649:KIT327659 KSP327649:KSP327659 LCL327649:LCL327659 LMH327649:LMH327659 LWD327649:LWD327659 MFZ327649:MFZ327659 MPV327649:MPV327659 MZR327649:MZR327659 NJN327649:NJN327659 NTJ327649:NTJ327659 ODF327649:ODF327659 ONB327649:ONB327659 OWX327649:OWX327659 PGT327649:PGT327659 PQP327649:PQP327659 QAL327649:QAL327659 QKH327649:QKH327659 QUD327649:QUD327659 RDZ327649:RDZ327659 RNV327649:RNV327659 RXR327649:RXR327659 SHN327649:SHN327659 SRJ327649:SRJ327659 TBF327649:TBF327659 TLB327649:TLB327659 TUX327649:TUX327659 UET327649:UET327659 UOP327649:UOP327659 UYL327649:UYL327659 VIH327649:VIH327659 VSD327649:VSD327659 WBZ327649:WBZ327659 WLV327649:WLV327659 WVR327649:WVR327659 H393208:H393218 JF393185:JF393195 TB393185:TB393195 ACX393185:ACX393195 AMT393185:AMT393195 AWP393185:AWP393195 BGL393185:BGL393195 BQH393185:BQH393195 CAD393185:CAD393195 CJZ393185:CJZ393195 CTV393185:CTV393195 DDR393185:DDR393195 DNN393185:DNN393195 DXJ393185:DXJ393195 EHF393185:EHF393195 ERB393185:ERB393195 FAX393185:FAX393195 FKT393185:FKT393195 FUP393185:FUP393195 GEL393185:GEL393195 GOH393185:GOH393195 GYD393185:GYD393195 HHZ393185:HHZ393195 HRV393185:HRV393195 IBR393185:IBR393195 ILN393185:ILN393195 IVJ393185:IVJ393195 JFF393185:JFF393195 JPB393185:JPB393195 JYX393185:JYX393195 KIT393185:KIT393195 KSP393185:KSP393195 LCL393185:LCL393195 LMH393185:LMH393195 LWD393185:LWD393195 MFZ393185:MFZ393195 MPV393185:MPV393195 MZR393185:MZR393195 NJN393185:NJN393195 NTJ393185:NTJ393195 ODF393185:ODF393195 ONB393185:ONB393195 OWX393185:OWX393195 PGT393185:PGT393195 PQP393185:PQP393195 QAL393185:QAL393195 QKH393185:QKH393195 QUD393185:QUD393195 RDZ393185:RDZ393195 RNV393185:RNV393195 RXR393185:RXR393195 SHN393185:SHN393195 SRJ393185:SRJ393195 TBF393185:TBF393195 TLB393185:TLB393195 TUX393185:TUX393195 UET393185:UET393195 UOP393185:UOP393195 UYL393185:UYL393195 VIH393185:VIH393195 VSD393185:VSD393195 WBZ393185:WBZ393195 WLV393185:WLV393195 WVR393185:WVR393195 H458744:H458754 JF458721:JF458731 TB458721:TB458731 ACX458721:ACX458731 AMT458721:AMT458731 AWP458721:AWP458731 BGL458721:BGL458731 BQH458721:BQH458731 CAD458721:CAD458731 CJZ458721:CJZ458731 CTV458721:CTV458731 DDR458721:DDR458731 DNN458721:DNN458731 DXJ458721:DXJ458731 EHF458721:EHF458731 ERB458721:ERB458731 FAX458721:FAX458731 FKT458721:FKT458731 FUP458721:FUP458731 GEL458721:GEL458731 GOH458721:GOH458731 GYD458721:GYD458731 HHZ458721:HHZ458731 HRV458721:HRV458731 IBR458721:IBR458731 ILN458721:ILN458731 IVJ458721:IVJ458731 JFF458721:JFF458731 JPB458721:JPB458731 JYX458721:JYX458731 KIT458721:KIT458731 KSP458721:KSP458731 LCL458721:LCL458731 LMH458721:LMH458731 LWD458721:LWD458731 MFZ458721:MFZ458731 MPV458721:MPV458731 MZR458721:MZR458731 NJN458721:NJN458731 NTJ458721:NTJ458731 ODF458721:ODF458731 ONB458721:ONB458731 OWX458721:OWX458731 PGT458721:PGT458731 PQP458721:PQP458731 QAL458721:QAL458731 QKH458721:QKH458731 QUD458721:QUD458731 RDZ458721:RDZ458731 RNV458721:RNV458731 RXR458721:RXR458731 SHN458721:SHN458731 SRJ458721:SRJ458731 TBF458721:TBF458731 TLB458721:TLB458731 TUX458721:TUX458731 UET458721:UET458731 UOP458721:UOP458731 UYL458721:UYL458731 VIH458721:VIH458731 VSD458721:VSD458731 WBZ458721:WBZ458731 WLV458721:WLV458731 WVR458721:WVR458731 H524280:H524290 JF524257:JF524267 TB524257:TB524267 ACX524257:ACX524267 AMT524257:AMT524267 AWP524257:AWP524267 BGL524257:BGL524267 BQH524257:BQH524267 CAD524257:CAD524267 CJZ524257:CJZ524267 CTV524257:CTV524267 DDR524257:DDR524267 DNN524257:DNN524267 DXJ524257:DXJ524267 EHF524257:EHF524267 ERB524257:ERB524267 FAX524257:FAX524267 FKT524257:FKT524267 FUP524257:FUP524267 GEL524257:GEL524267 GOH524257:GOH524267 GYD524257:GYD524267 HHZ524257:HHZ524267 HRV524257:HRV524267 IBR524257:IBR524267 ILN524257:ILN524267 IVJ524257:IVJ524267 JFF524257:JFF524267 JPB524257:JPB524267 JYX524257:JYX524267 KIT524257:KIT524267 KSP524257:KSP524267 LCL524257:LCL524267 LMH524257:LMH524267 LWD524257:LWD524267 MFZ524257:MFZ524267 MPV524257:MPV524267 MZR524257:MZR524267 NJN524257:NJN524267 NTJ524257:NTJ524267 ODF524257:ODF524267 ONB524257:ONB524267 OWX524257:OWX524267 PGT524257:PGT524267 PQP524257:PQP524267 QAL524257:QAL524267 QKH524257:QKH524267 QUD524257:QUD524267 RDZ524257:RDZ524267 RNV524257:RNV524267 RXR524257:RXR524267 SHN524257:SHN524267 SRJ524257:SRJ524267 TBF524257:TBF524267 TLB524257:TLB524267 TUX524257:TUX524267 UET524257:UET524267 UOP524257:UOP524267 UYL524257:UYL524267 VIH524257:VIH524267 VSD524257:VSD524267 WBZ524257:WBZ524267 WLV524257:WLV524267 WVR524257:WVR524267 H589816:H589826 JF589793:JF589803 TB589793:TB589803 ACX589793:ACX589803 AMT589793:AMT589803 AWP589793:AWP589803 BGL589793:BGL589803 BQH589793:BQH589803 CAD589793:CAD589803 CJZ589793:CJZ589803 CTV589793:CTV589803 DDR589793:DDR589803 DNN589793:DNN589803 DXJ589793:DXJ589803 EHF589793:EHF589803 ERB589793:ERB589803 FAX589793:FAX589803 FKT589793:FKT589803 FUP589793:FUP589803 GEL589793:GEL589803 GOH589793:GOH589803 GYD589793:GYD589803 HHZ589793:HHZ589803 HRV589793:HRV589803 IBR589793:IBR589803 ILN589793:ILN589803 IVJ589793:IVJ589803 JFF589793:JFF589803 JPB589793:JPB589803 JYX589793:JYX589803 KIT589793:KIT589803 KSP589793:KSP589803 LCL589793:LCL589803 LMH589793:LMH589803 LWD589793:LWD589803 MFZ589793:MFZ589803 MPV589793:MPV589803 MZR589793:MZR589803 NJN589793:NJN589803 NTJ589793:NTJ589803 ODF589793:ODF589803 ONB589793:ONB589803 OWX589793:OWX589803 PGT589793:PGT589803 PQP589793:PQP589803 QAL589793:QAL589803 QKH589793:QKH589803 QUD589793:QUD589803 RDZ589793:RDZ589803 RNV589793:RNV589803 RXR589793:RXR589803 SHN589793:SHN589803 SRJ589793:SRJ589803 TBF589793:TBF589803 TLB589793:TLB589803 TUX589793:TUX589803 UET589793:UET589803 UOP589793:UOP589803 UYL589793:UYL589803 VIH589793:VIH589803 VSD589793:VSD589803 WBZ589793:WBZ589803 WLV589793:WLV589803 WVR589793:WVR589803 H655352:H655362 JF655329:JF655339 TB655329:TB655339 ACX655329:ACX655339 AMT655329:AMT655339 AWP655329:AWP655339 BGL655329:BGL655339 BQH655329:BQH655339 CAD655329:CAD655339 CJZ655329:CJZ655339 CTV655329:CTV655339 DDR655329:DDR655339 DNN655329:DNN655339 DXJ655329:DXJ655339 EHF655329:EHF655339 ERB655329:ERB655339 FAX655329:FAX655339 FKT655329:FKT655339 FUP655329:FUP655339 GEL655329:GEL655339 GOH655329:GOH655339 GYD655329:GYD655339 HHZ655329:HHZ655339 HRV655329:HRV655339 IBR655329:IBR655339 ILN655329:ILN655339 IVJ655329:IVJ655339 JFF655329:JFF655339 JPB655329:JPB655339 JYX655329:JYX655339 KIT655329:KIT655339 KSP655329:KSP655339 LCL655329:LCL655339 LMH655329:LMH655339 LWD655329:LWD655339 MFZ655329:MFZ655339 MPV655329:MPV655339 MZR655329:MZR655339 NJN655329:NJN655339 NTJ655329:NTJ655339 ODF655329:ODF655339 ONB655329:ONB655339 OWX655329:OWX655339 PGT655329:PGT655339 PQP655329:PQP655339 QAL655329:QAL655339 QKH655329:QKH655339 QUD655329:QUD655339 RDZ655329:RDZ655339 RNV655329:RNV655339 RXR655329:RXR655339 SHN655329:SHN655339 SRJ655329:SRJ655339 TBF655329:TBF655339 TLB655329:TLB655339 TUX655329:TUX655339 UET655329:UET655339 UOP655329:UOP655339 UYL655329:UYL655339 VIH655329:VIH655339 VSD655329:VSD655339 WBZ655329:WBZ655339 WLV655329:WLV655339 WVR655329:WVR655339 H720888:H720898 JF720865:JF720875 TB720865:TB720875 ACX720865:ACX720875 AMT720865:AMT720875 AWP720865:AWP720875 BGL720865:BGL720875 BQH720865:BQH720875 CAD720865:CAD720875 CJZ720865:CJZ720875 CTV720865:CTV720875 DDR720865:DDR720875 DNN720865:DNN720875 DXJ720865:DXJ720875 EHF720865:EHF720875 ERB720865:ERB720875 FAX720865:FAX720875 FKT720865:FKT720875 FUP720865:FUP720875 GEL720865:GEL720875 GOH720865:GOH720875 GYD720865:GYD720875 HHZ720865:HHZ720875 HRV720865:HRV720875 IBR720865:IBR720875 ILN720865:ILN720875 IVJ720865:IVJ720875 JFF720865:JFF720875 JPB720865:JPB720875 JYX720865:JYX720875 KIT720865:KIT720875 KSP720865:KSP720875 LCL720865:LCL720875 LMH720865:LMH720875 LWD720865:LWD720875 MFZ720865:MFZ720875 MPV720865:MPV720875 MZR720865:MZR720875 NJN720865:NJN720875 NTJ720865:NTJ720875 ODF720865:ODF720875 ONB720865:ONB720875 OWX720865:OWX720875 PGT720865:PGT720875 PQP720865:PQP720875 QAL720865:QAL720875 QKH720865:QKH720875 QUD720865:QUD720875 RDZ720865:RDZ720875 RNV720865:RNV720875 RXR720865:RXR720875 SHN720865:SHN720875 SRJ720865:SRJ720875 TBF720865:TBF720875 TLB720865:TLB720875 TUX720865:TUX720875 UET720865:UET720875 UOP720865:UOP720875 UYL720865:UYL720875 VIH720865:VIH720875 VSD720865:VSD720875 WBZ720865:WBZ720875 WLV720865:WLV720875 WVR720865:WVR720875 H786424:H786434 JF786401:JF786411 TB786401:TB786411 ACX786401:ACX786411 AMT786401:AMT786411 AWP786401:AWP786411 BGL786401:BGL786411 BQH786401:BQH786411 CAD786401:CAD786411 CJZ786401:CJZ786411 CTV786401:CTV786411 DDR786401:DDR786411 DNN786401:DNN786411 DXJ786401:DXJ786411 EHF786401:EHF786411 ERB786401:ERB786411 FAX786401:FAX786411 FKT786401:FKT786411 FUP786401:FUP786411 GEL786401:GEL786411 GOH786401:GOH786411 GYD786401:GYD786411 HHZ786401:HHZ786411 HRV786401:HRV786411 IBR786401:IBR786411 ILN786401:ILN786411 IVJ786401:IVJ786411 JFF786401:JFF786411 JPB786401:JPB786411 JYX786401:JYX786411 KIT786401:KIT786411 KSP786401:KSP786411 LCL786401:LCL786411 LMH786401:LMH786411 LWD786401:LWD786411 MFZ786401:MFZ786411 MPV786401:MPV786411 MZR786401:MZR786411 NJN786401:NJN786411 NTJ786401:NTJ786411 ODF786401:ODF786411 ONB786401:ONB786411 OWX786401:OWX786411 PGT786401:PGT786411 PQP786401:PQP786411 QAL786401:QAL786411 QKH786401:QKH786411 QUD786401:QUD786411 RDZ786401:RDZ786411 RNV786401:RNV786411 RXR786401:RXR786411 SHN786401:SHN786411 SRJ786401:SRJ786411 TBF786401:TBF786411 TLB786401:TLB786411 TUX786401:TUX786411 UET786401:UET786411 UOP786401:UOP786411 UYL786401:UYL786411 VIH786401:VIH786411 VSD786401:VSD786411 WBZ786401:WBZ786411 WLV786401:WLV786411 WVR786401:WVR786411 H851960:H851970 JF851937:JF851947 TB851937:TB851947 ACX851937:ACX851947 AMT851937:AMT851947 AWP851937:AWP851947 BGL851937:BGL851947 BQH851937:BQH851947 CAD851937:CAD851947 CJZ851937:CJZ851947 CTV851937:CTV851947 DDR851937:DDR851947 DNN851937:DNN851947 DXJ851937:DXJ851947 EHF851937:EHF851947 ERB851937:ERB851947 FAX851937:FAX851947 FKT851937:FKT851947 FUP851937:FUP851947 GEL851937:GEL851947 GOH851937:GOH851947 GYD851937:GYD851947 HHZ851937:HHZ851947 HRV851937:HRV851947 IBR851937:IBR851947 ILN851937:ILN851947 IVJ851937:IVJ851947 JFF851937:JFF851947 JPB851937:JPB851947 JYX851937:JYX851947 KIT851937:KIT851947 KSP851937:KSP851947 LCL851937:LCL851947 LMH851937:LMH851947 LWD851937:LWD851947 MFZ851937:MFZ851947 MPV851937:MPV851947 MZR851937:MZR851947 NJN851937:NJN851947 NTJ851937:NTJ851947 ODF851937:ODF851947 ONB851937:ONB851947 OWX851937:OWX851947 PGT851937:PGT851947 PQP851937:PQP851947 QAL851937:QAL851947 QKH851937:QKH851947 QUD851937:QUD851947 RDZ851937:RDZ851947 RNV851937:RNV851947 RXR851937:RXR851947 SHN851937:SHN851947 SRJ851937:SRJ851947 TBF851937:TBF851947 TLB851937:TLB851947 TUX851937:TUX851947 UET851937:UET851947 UOP851937:UOP851947 UYL851937:UYL851947 VIH851937:VIH851947 VSD851937:VSD851947 WBZ851937:WBZ851947 WLV851937:WLV851947 WVR851937:WVR851947 H917496:H917506 JF917473:JF917483 TB917473:TB917483 ACX917473:ACX917483 AMT917473:AMT917483 AWP917473:AWP917483 BGL917473:BGL917483 BQH917473:BQH917483 CAD917473:CAD917483 CJZ917473:CJZ917483 CTV917473:CTV917483 DDR917473:DDR917483 DNN917473:DNN917483 DXJ917473:DXJ917483 EHF917473:EHF917483 ERB917473:ERB917483 FAX917473:FAX917483 FKT917473:FKT917483 FUP917473:FUP917483 GEL917473:GEL917483 GOH917473:GOH917483 GYD917473:GYD917483 HHZ917473:HHZ917483 HRV917473:HRV917483 IBR917473:IBR917483 ILN917473:ILN917483 IVJ917473:IVJ917483 JFF917473:JFF917483 JPB917473:JPB917483 JYX917473:JYX917483 KIT917473:KIT917483 KSP917473:KSP917483 LCL917473:LCL917483 LMH917473:LMH917483 LWD917473:LWD917483 MFZ917473:MFZ917483 MPV917473:MPV917483 MZR917473:MZR917483 NJN917473:NJN917483 NTJ917473:NTJ917483 ODF917473:ODF917483 ONB917473:ONB917483 OWX917473:OWX917483 PGT917473:PGT917483 PQP917473:PQP917483 QAL917473:QAL917483 QKH917473:QKH917483 QUD917473:QUD917483 RDZ917473:RDZ917483 RNV917473:RNV917483 RXR917473:RXR917483 SHN917473:SHN917483 SRJ917473:SRJ917483 TBF917473:TBF917483 TLB917473:TLB917483 TUX917473:TUX917483 UET917473:UET917483 UOP917473:UOP917483 UYL917473:UYL917483 VIH917473:VIH917483 VSD917473:VSD917483 WBZ917473:WBZ917483 WLV917473:WLV917483 WVR917473:WVR917483 H983032:H983042 JF983009:JF983019 TB983009:TB983019 ACX983009:ACX983019 AMT983009:AMT983019 AWP983009:AWP983019 BGL983009:BGL983019 BQH983009:BQH983019 CAD983009:CAD983019 CJZ983009:CJZ983019 CTV983009:CTV983019 DDR983009:DDR983019 DNN983009:DNN983019 DXJ983009:DXJ983019 EHF983009:EHF983019 ERB983009:ERB983019 FAX983009:FAX983019 FKT983009:FKT983019 FUP983009:FUP983019 GEL983009:GEL983019 GOH983009:GOH983019 GYD983009:GYD983019 HHZ983009:HHZ983019 HRV983009:HRV983019 IBR983009:IBR983019 ILN983009:ILN983019 IVJ983009:IVJ983019 JFF983009:JFF983019 JPB983009:JPB983019 JYX983009:JYX983019 KIT983009:KIT983019 KSP983009:KSP983019 LCL983009:LCL983019 LMH983009:LMH983019 LWD983009:LWD983019 MFZ983009:MFZ983019 MPV983009:MPV983019 MZR983009:MZR983019 NJN983009:NJN983019 NTJ983009:NTJ983019 ODF983009:ODF983019 ONB983009:ONB983019 OWX983009:OWX983019 PGT983009:PGT983019 PQP983009:PQP983019 QAL983009:QAL983019 QKH983009:QKH983019 QUD983009:QUD983019 RDZ983009:RDZ983019 RNV983009:RNV983019 RXR983009:RXR983019 SHN983009:SHN983019 SRJ983009:SRJ983019 TBF983009:TBF983019 TLB983009:TLB983019 TUX983009:TUX983019 UET983009:UET983019 UOP983009:UOP983019 UYL983009:UYL983019 VIH983009:VIH983019 VSD983009:VSD983019 WBZ983009:WBZ983019" xr:uid="{D4E3FF19-F60F-4FF1-A7A4-54B203CAC1C5}">
      <formula1>$G$19:$G$34</formula1>
    </dataValidation>
    <dataValidation type="list" showInputMessage="1" showErrorMessage="1" sqref="L65528:L65538 WVU983009:WVU983019 JI65505:JI65515 TE65505:TE65515 ADA65505:ADA65515 AMW65505:AMW65515 AWS65505:AWS65515 BGO65505:BGO65515 BQK65505:BQK65515 CAG65505:CAG65515 CKC65505:CKC65515 CTY65505:CTY65515 DDU65505:DDU65515 DNQ65505:DNQ65515 DXM65505:DXM65515 EHI65505:EHI65515 ERE65505:ERE65515 FBA65505:FBA65515 FKW65505:FKW65515 FUS65505:FUS65515 GEO65505:GEO65515 GOK65505:GOK65515 GYG65505:GYG65515 HIC65505:HIC65515 HRY65505:HRY65515 IBU65505:IBU65515 ILQ65505:ILQ65515 IVM65505:IVM65515 JFI65505:JFI65515 JPE65505:JPE65515 JZA65505:JZA65515 KIW65505:KIW65515 KSS65505:KSS65515 LCO65505:LCO65515 LMK65505:LMK65515 LWG65505:LWG65515 MGC65505:MGC65515 MPY65505:MPY65515 MZU65505:MZU65515 NJQ65505:NJQ65515 NTM65505:NTM65515 ODI65505:ODI65515 ONE65505:ONE65515 OXA65505:OXA65515 PGW65505:PGW65515 PQS65505:PQS65515 QAO65505:QAO65515 QKK65505:QKK65515 QUG65505:QUG65515 REC65505:REC65515 RNY65505:RNY65515 RXU65505:RXU65515 SHQ65505:SHQ65515 SRM65505:SRM65515 TBI65505:TBI65515 TLE65505:TLE65515 TVA65505:TVA65515 UEW65505:UEW65515 UOS65505:UOS65515 UYO65505:UYO65515 VIK65505:VIK65515 VSG65505:VSG65515 WCC65505:WCC65515 WLY65505:WLY65515 WVU65505:WVU65515 L131064:L131074 JI131041:JI131051 TE131041:TE131051 ADA131041:ADA131051 AMW131041:AMW131051 AWS131041:AWS131051 BGO131041:BGO131051 BQK131041:BQK131051 CAG131041:CAG131051 CKC131041:CKC131051 CTY131041:CTY131051 DDU131041:DDU131051 DNQ131041:DNQ131051 DXM131041:DXM131051 EHI131041:EHI131051 ERE131041:ERE131051 FBA131041:FBA131051 FKW131041:FKW131051 FUS131041:FUS131051 GEO131041:GEO131051 GOK131041:GOK131051 GYG131041:GYG131051 HIC131041:HIC131051 HRY131041:HRY131051 IBU131041:IBU131051 ILQ131041:ILQ131051 IVM131041:IVM131051 JFI131041:JFI131051 JPE131041:JPE131051 JZA131041:JZA131051 KIW131041:KIW131051 KSS131041:KSS131051 LCO131041:LCO131051 LMK131041:LMK131051 LWG131041:LWG131051 MGC131041:MGC131051 MPY131041:MPY131051 MZU131041:MZU131051 NJQ131041:NJQ131051 NTM131041:NTM131051 ODI131041:ODI131051 ONE131041:ONE131051 OXA131041:OXA131051 PGW131041:PGW131051 PQS131041:PQS131051 QAO131041:QAO131051 QKK131041:QKK131051 QUG131041:QUG131051 REC131041:REC131051 RNY131041:RNY131051 RXU131041:RXU131051 SHQ131041:SHQ131051 SRM131041:SRM131051 TBI131041:TBI131051 TLE131041:TLE131051 TVA131041:TVA131051 UEW131041:UEW131051 UOS131041:UOS131051 UYO131041:UYO131051 VIK131041:VIK131051 VSG131041:VSG131051 WCC131041:WCC131051 WLY131041:WLY131051 WVU131041:WVU131051 L196600:L196610 JI196577:JI196587 TE196577:TE196587 ADA196577:ADA196587 AMW196577:AMW196587 AWS196577:AWS196587 BGO196577:BGO196587 BQK196577:BQK196587 CAG196577:CAG196587 CKC196577:CKC196587 CTY196577:CTY196587 DDU196577:DDU196587 DNQ196577:DNQ196587 DXM196577:DXM196587 EHI196577:EHI196587 ERE196577:ERE196587 FBA196577:FBA196587 FKW196577:FKW196587 FUS196577:FUS196587 GEO196577:GEO196587 GOK196577:GOK196587 GYG196577:GYG196587 HIC196577:HIC196587 HRY196577:HRY196587 IBU196577:IBU196587 ILQ196577:ILQ196587 IVM196577:IVM196587 JFI196577:JFI196587 JPE196577:JPE196587 JZA196577:JZA196587 KIW196577:KIW196587 KSS196577:KSS196587 LCO196577:LCO196587 LMK196577:LMK196587 LWG196577:LWG196587 MGC196577:MGC196587 MPY196577:MPY196587 MZU196577:MZU196587 NJQ196577:NJQ196587 NTM196577:NTM196587 ODI196577:ODI196587 ONE196577:ONE196587 OXA196577:OXA196587 PGW196577:PGW196587 PQS196577:PQS196587 QAO196577:QAO196587 QKK196577:QKK196587 QUG196577:QUG196587 REC196577:REC196587 RNY196577:RNY196587 RXU196577:RXU196587 SHQ196577:SHQ196587 SRM196577:SRM196587 TBI196577:TBI196587 TLE196577:TLE196587 TVA196577:TVA196587 UEW196577:UEW196587 UOS196577:UOS196587 UYO196577:UYO196587 VIK196577:VIK196587 VSG196577:VSG196587 WCC196577:WCC196587 WLY196577:WLY196587 WVU196577:WVU196587 L262136:L262146 JI262113:JI262123 TE262113:TE262123 ADA262113:ADA262123 AMW262113:AMW262123 AWS262113:AWS262123 BGO262113:BGO262123 BQK262113:BQK262123 CAG262113:CAG262123 CKC262113:CKC262123 CTY262113:CTY262123 DDU262113:DDU262123 DNQ262113:DNQ262123 DXM262113:DXM262123 EHI262113:EHI262123 ERE262113:ERE262123 FBA262113:FBA262123 FKW262113:FKW262123 FUS262113:FUS262123 GEO262113:GEO262123 GOK262113:GOK262123 GYG262113:GYG262123 HIC262113:HIC262123 HRY262113:HRY262123 IBU262113:IBU262123 ILQ262113:ILQ262123 IVM262113:IVM262123 JFI262113:JFI262123 JPE262113:JPE262123 JZA262113:JZA262123 KIW262113:KIW262123 KSS262113:KSS262123 LCO262113:LCO262123 LMK262113:LMK262123 LWG262113:LWG262123 MGC262113:MGC262123 MPY262113:MPY262123 MZU262113:MZU262123 NJQ262113:NJQ262123 NTM262113:NTM262123 ODI262113:ODI262123 ONE262113:ONE262123 OXA262113:OXA262123 PGW262113:PGW262123 PQS262113:PQS262123 QAO262113:QAO262123 QKK262113:QKK262123 QUG262113:QUG262123 REC262113:REC262123 RNY262113:RNY262123 RXU262113:RXU262123 SHQ262113:SHQ262123 SRM262113:SRM262123 TBI262113:TBI262123 TLE262113:TLE262123 TVA262113:TVA262123 UEW262113:UEW262123 UOS262113:UOS262123 UYO262113:UYO262123 VIK262113:VIK262123 VSG262113:VSG262123 WCC262113:WCC262123 WLY262113:WLY262123 WVU262113:WVU262123 L327672:L327682 JI327649:JI327659 TE327649:TE327659 ADA327649:ADA327659 AMW327649:AMW327659 AWS327649:AWS327659 BGO327649:BGO327659 BQK327649:BQK327659 CAG327649:CAG327659 CKC327649:CKC327659 CTY327649:CTY327659 DDU327649:DDU327659 DNQ327649:DNQ327659 DXM327649:DXM327659 EHI327649:EHI327659 ERE327649:ERE327659 FBA327649:FBA327659 FKW327649:FKW327659 FUS327649:FUS327659 GEO327649:GEO327659 GOK327649:GOK327659 GYG327649:GYG327659 HIC327649:HIC327659 HRY327649:HRY327659 IBU327649:IBU327659 ILQ327649:ILQ327659 IVM327649:IVM327659 JFI327649:JFI327659 JPE327649:JPE327659 JZA327649:JZA327659 KIW327649:KIW327659 KSS327649:KSS327659 LCO327649:LCO327659 LMK327649:LMK327659 LWG327649:LWG327659 MGC327649:MGC327659 MPY327649:MPY327659 MZU327649:MZU327659 NJQ327649:NJQ327659 NTM327649:NTM327659 ODI327649:ODI327659 ONE327649:ONE327659 OXA327649:OXA327659 PGW327649:PGW327659 PQS327649:PQS327659 QAO327649:QAO327659 QKK327649:QKK327659 QUG327649:QUG327659 REC327649:REC327659 RNY327649:RNY327659 RXU327649:RXU327659 SHQ327649:SHQ327659 SRM327649:SRM327659 TBI327649:TBI327659 TLE327649:TLE327659 TVA327649:TVA327659 UEW327649:UEW327659 UOS327649:UOS327659 UYO327649:UYO327659 VIK327649:VIK327659 VSG327649:VSG327659 WCC327649:WCC327659 WLY327649:WLY327659 WVU327649:WVU327659 L393208:L393218 JI393185:JI393195 TE393185:TE393195 ADA393185:ADA393195 AMW393185:AMW393195 AWS393185:AWS393195 BGO393185:BGO393195 BQK393185:BQK393195 CAG393185:CAG393195 CKC393185:CKC393195 CTY393185:CTY393195 DDU393185:DDU393195 DNQ393185:DNQ393195 DXM393185:DXM393195 EHI393185:EHI393195 ERE393185:ERE393195 FBA393185:FBA393195 FKW393185:FKW393195 FUS393185:FUS393195 GEO393185:GEO393195 GOK393185:GOK393195 GYG393185:GYG393195 HIC393185:HIC393195 HRY393185:HRY393195 IBU393185:IBU393195 ILQ393185:ILQ393195 IVM393185:IVM393195 JFI393185:JFI393195 JPE393185:JPE393195 JZA393185:JZA393195 KIW393185:KIW393195 KSS393185:KSS393195 LCO393185:LCO393195 LMK393185:LMK393195 LWG393185:LWG393195 MGC393185:MGC393195 MPY393185:MPY393195 MZU393185:MZU393195 NJQ393185:NJQ393195 NTM393185:NTM393195 ODI393185:ODI393195 ONE393185:ONE393195 OXA393185:OXA393195 PGW393185:PGW393195 PQS393185:PQS393195 QAO393185:QAO393195 QKK393185:QKK393195 QUG393185:QUG393195 REC393185:REC393195 RNY393185:RNY393195 RXU393185:RXU393195 SHQ393185:SHQ393195 SRM393185:SRM393195 TBI393185:TBI393195 TLE393185:TLE393195 TVA393185:TVA393195 UEW393185:UEW393195 UOS393185:UOS393195 UYO393185:UYO393195 VIK393185:VIK393195 VSG393185:VSG393195 WCC393185:WCC393195 WLY393185:WLY393195 WVU393185:WVU393195 L458744:L458754 JI458721:JI458731 TE458721:TE458731 ADA458721:ADA458731 AMW458721:AMW458731 AWS458721:AWS458731 BGO458721:BGO458731 BQK458721:BQK458731 CAG458721:CAG458731 CKC458721:CKC458731 CTY458721:CTY458731 DDU458721:DDU458731 DNQ458721:DNQ458731 DXM458721:DXM458731 EHI458721:EHI458731 ERE458721:ERE458731 FBA458721:FBA458731 FKW458721:FKW458731 FUS458721:FUS458731 GEO458721:GEO458731 GOK458721:GOK458731 GYG458721:GYG458731 HIC458721:HIC458731 HRY458721:HRY458731 IBU458721:IBU458731 ILQ458721:ILQ458731 IVM458721:IVM458731 JFI458721:JFI458731 JPE458721:JPE458731 JZA458721:JZA458731 KIW458721:KIW458731 KSS458721:KSS458731 LCO458721:LCO458731 LMK458721:LMK458731 LWG458721:LWG458731 MGC458721:MGC458731 MPY458721:MPY458731 MZU458721:MZU458731 NJQ458721:NJQ458731 NTM458721:NTM458731 ODI458721:ODI458731 ONE458721:ONE458731 OXA458721:OXA458731 PGW458721:PGW458731 PQS458721:PQS458731 QAO458721:QAO458731 QKK458721:QKK458731 QUG458721:QUG458731 REC458721:REC458731 RNY458721:RNY458731 RXU458721:RXU458731 SHQ458721:SHQ458731 SRM458721:SRM458731 TBI458721:TBI458731 TLE458721:TLE458731 TVA458721:TVA458731 UEW458721:UEW458731 UOS458721:UOS458731 UYO458721:UYO458731 VIK458721:VIK458731 VSG458721:VSG458731 WCC458721:WCC458731 WLY458721:WLY458731 WVU458721:WVU458731 L524280:L524290 JI524257:JI524267 TE524257:TE524267 ADA524257:ADA524267 AMW524257:AMW524267 AWS524257:AWS524267 BGO524257:BGO524267 BQK524257:BQK524267 CAG524257:CAG524267 CKC524257:CKC524267 CTY524257:CTY524267 DDU524257:DDU524267 DNQ524257:DNQ524267 DXM524257:DXM524267 EHI524257:EHI524267 ERE524257:ERE524267 FBA524257:FBA524267 FKW524257:FKW524267 FUS524257:FUS524267 GEO524257:GEO524267 GOK524257:GOK524267 GYG524257:GYG524267 HIC524257:HIC524267 HRY524257:HRY524267 IBU524257:IBU524267 ILQ524257:ILQ524267 IVM524257:IVM524267 JFI524257:JFI524267 JPE524257:JPE524267 JZA524257:JZA524267 KIW524257:KIW524267 KSS524257:KSS524267 LCO524257:LCO524267 LMK524257:LMK524267 LWG524257:LWG524267 MGC524257:MGC524267 MPY524257:MPY524267 MZU524257:MZU524267 NJQ524257:NJQ524267 NTM524257:NTM524267 ODI524257:ODI524267 ONE524257:ONE524267 OXA524257:OXA524267 PGW524257:PGW524267 PQS524257:PQS524267 QAO524257:QAO524267 QKK524257:QKK524267 QUG524257:QUG524267 REC524257:REC524267 RNY524257:RNY524267 RXU524257:RXU524267 SHQ524257:SHQ524267 SRM524257:SRM524267 TBI524257:TBI524267 TLE524257:TLE524267 TVA524257:TVA524267 UEW524257:UEW524267 UOS524257:UOS524267 UYO524257:UYO524267 VIK524257:VIK524267 VSG524257:VSG524267 WCC524257:WCC524267 WLY524257:WLY524267 WVU524257:WVU524267 L589816:L589826 JI589793:JI589803 TE589793:TE589803 ADA589793:ADA589803 AMW589793:AMW589803 AWS589793:AWS589803 BGO589793:BGO589803 BQK589793:BQK589803 CAG589793:CAG589803 CKC589793:CKC589803 CTY589793:CTY589803 DDU589793:DDU589803 DNQ589793:DNQ589803 DXM589793:DXM589803 EHI589793:EHI589803 ERE589793:ERE589803 FBA589793:FBA589803 FKW589793:FKW589803 FUS589793:FUS589803 GEO589793:GEO589803 GOK589793:GOK589803 GYG589793:GYG589803 HIC589793:HIC589803 HRY589793:HRY589803 IBU589793:IBU589803 ILQ589793:ILQ589803 IVM589793:IVM589803 JFI589793:JFI589803 JPE589793:JPE589803 JZA589793:JZA589803 KIW589793:KIW589803 KSS589793:KSS589803 LCO589793:LCO589803 LMK589793:LMK589803 LWG589793:LWG589803 MGC589793:MGC589803 MPY589793:MPY589803 MZU589793:MZU589803 NJQ589793:NJQ589803 NTM589793:NTM589803 ODI589793:ODI589803 ONE589793:ONE589803 OXA589793:OXA589803 PGW589793:PGW589803 PQS589793:PQS589803 QAO589793:QAO589803 QKK589793:QKK589803 QUG589793:QUG589803 REC589793:REC589803 RNY589793:RNY589803 RXU589793:RXU589803 SHQ589793:SHQ589803 SRM589793:SRM589803 TBI589793:TBI589803 TLE589793:TLE589803 TVA589793:TVA589803 UEW589793:UEW589803 UOS589793:UOS589803 UYO589793:UYO589803 VIK589793:VIK589803 VSG589793:VSG589803 WCC589793:WCC589803 WLY589793:WLY589803 WVU589793:WVU589803 L655352:L655362 JI655329:JI655339 TE655329:TE655339 ADA655329:ADA655339 AMW655329:AMW655339 AWS655329:AWS655339 BGO655329:BGO655339 BQK655329:BQK655339 CAG655329:CAG655339 CKC655329:CKC655339 CTY655329:CTY655339 DDU655329:DDU655339 DNQ655329:DNQ655339 DXM655329:DXM655339 EHI655329:EHI655339 ERE655329:ERE655339 FBA655329:FBA655339 FKW655329:FKW655339 FUS655329:FUS655339 GEO655329:GEO655339 GOK655329:GOK655339 GYG655329:GYG655339 HIC655329:HIC655339 HRY655329:HRY655339 IBU655329:IBU655339 ILQ655329:ILQ655339 IVM655329:IVM655339 JFI655329:JFI655339 JPE655329:JPE655339 JZA655329:JZA655339 KIW655329:KIW655339 KSS655329:KSS655339 LCO655329:LCO655339 LMK655329:LMK655339 LWG655329:LWG655339 MGC655329:MGC655339 MPY655329:MPY655339 MZU655329:MZU655339 NJQ655329:NJQ655339 NTM655329:NTM655339 ODI655329:ODI655339 ONE655329:ONE655339 OXA655329:OXA655339 PGW655329:PGW655339 PQS655329:PQS655339 QAO655329:QAO655339 QKK655329:QKK655339 QUG655329:QUG655339 REC655329:REC655339 RNY655329:RNY655339 RXU655329:RXU655339 SHQ655329:SHQ655339 SRM655329:SRM655339 TBI655329:TBI655339 TLE655329:TLE655339 TVA655329:TVA655339 UEW655329:UEW655339 UOS655329:UOS655339 UYO655329:UYO655339 VIK655329:VIK655339 VSG655329:VSG655339 WCC655329:WCC655339 WLY655329:WLY655339 WVU655329:WVU655339 L720888:L720898 JI720865:JI720875 TE720865:TE720875 ADA720865:ADA720875 AMW720865:AMW720875 AWS720865:AWS720875 BGO720865:BGO720875 BQK720865:BQK720875 CAG720865:CAG720875 CKC720865:CKC720875 CTY720865:CTY720875 DDU720865:DDU720875 DNQ720865:DNQ720875 DXM720865:DXM720875 EHI720865:EHI720875 ERE720865:ERE720875 FBA720865:FBA720875 FKW720865:FKW720875 FUS720865:FUS720875 GEO720865:GEO720875 GOK720865:GOK720875 GYG720865:GYG720875 HIC720865:HIC720875 HRY720865:HRY720875 IBU720865:IBU720875 ILQ720865:ILQ720875 IVM720865:IVM720875 JFI720865:JFI720875 JPE720865:JPE720875 JZA720865:JZA720875 KIW720865:KIW720875 KSS720865:KSS720875 LCO720865:LCO720875 LMK720865:LMK720875 LWG720865:LWG720875 MGC720865:MGC720875 MPY720865:MPY720875 MZU720865:MZU720875 NJQ720865:NJQ720875 NTM720865:NTM720875 ODI720865:ODI720875 ONE720865:ONE720875 OXA720865:OXA720875 PGW720865:PGW720875 PQS720865:PQS720875 QAO720865:QAO720875 QKK720865:QKK720875 QUG720865:QUG720875 REC720865:REC720875 RNY720865:RNY720875 RXU720865:RXU720875 SHQ720865:SHQ720875 SRM720865:SRM720875 TBI720865:TBI720875 TLE720865:TLE720875 TVA720865:TVA720875 UEW720865:UEW720875 UOS720865:UOS720875 UYO720865:UYO720875 VIK720865:VIK720875 VSG720865:VSG720875 WCC720865:WCC720875 WLY720865:WLY720875 WVU720865:WVU720875 L786424:L786434 JI786401:JI786411 TE786401:TE786411 ADA786401:ADA786411 AMW786401:AMW786411 AWS786401:AWS786411 BGO786401:BGO786411 BQK786401:BQK786411 CAG786401:CAG786411 CKC786401:CKC786411 CTY786401:CTY786411 DDU786401:DDU786411 DNQ786401:DNQ786411 DXM786401:DXM786411 EHI786401:EHI786411 ERE786401:ERE786411 FBA786401:FBA786411 FKW786401:FKW786411 FUS786401:FUS786411 GEO786401:GEO786411 GOK786401:GOK786411 GYG786401:GYG786411 HIC786401:HIC786411 HRY786401:HRY786411 IBU786401:IBU786411 ILQ786401:ILQ786411 IVM786401:IVM786411 JFI786401:JFI786411 JPE786401:JPE786411 JZA786401:JZA786411 KIW786401:KIW786411 KSS786401:KSS786411 LCO786401:LCO786411 LMK786401:LMK786411 LWG786401:LWG786411 MGC786401:MGC786411 MPY786401:MPY786411 MZU786401:MZU786411 NJQ786401:NJQ786411 NTM786401:NTM786411 ODI786401:ODI786411 ONE786401:ONE786411 OXA786401:OXA786411 PGW786401:PGW786411 PQS786401:PQS786411 QAO786401:QAO786411 QKK786401:QKK786411 QUG786401:QUG786411 REC786401:REC786411 RNY786401:RNY786411 RXU786401:RXU786411 SHQ786401:SHQ786411 SRM786401:SRM786411 TBI786401:TBI786411 TLE786401:TLE786411 TVA786401:TVA786411 UEW786401:UEW786411 UOS786401:UOS786411 UYO786401:UYO786411 VIK786401:VIK786411 VSG786401:VSG786411 WCC786401:WCC786411 WLY786401:WLY786411 WVU786401:WVU786411 L851960:L851970 JI851937:JI851947 TE851937:TE851947 ADA851937:ADA851947 AMW851937:AMW851947 AWS851937:AWS851947 BGO851937:BGO851947 BQK851937:BQK851947 CAG851937:CAG851947 CKC851937:CKC851947 CTY851937:CTY851947 DDU851937:DDU851947 DNQ851937:DNQ851947 DXM851937:DXM851947 EHI851937:EHI851947 ERE851937:ERE851947 FBA851937:FBA851947 FKW851937:FKW851947 FUS851937:FUS851947 GEO851937:GEO851947 GOK851937:GOK851947 GYG851937:GYG851947 HIC851937:HIC851947 HRY851937:HRY851947 IBU851937:IBU851947 ILQ851937:ILQ851947 IVM851937:IVM851947 JFI851937:JFI851947 JPE851937:JPE851947 JZA851937:JZA851947 KIW851937:KIW851947 KSS851937:KSS851947 LCO851937:LCO851947 LMK851937:LMK851947 LWG851937:LWG851947 MGC851937:MGC851947 MPY851937:MPY851947 MZU851937:MZU851947 NJQ851937:NJQ851947 NTM851937:NTM851947 ODI851937:ODI851947 ONE851937:ONE851947 OXA851937:OXA851947 PGW851937:PGW851947 PQS851937:PQS851947 QAO851937:QAO851947 QKK851937:QKK851947 QUG851937:QUG851947 REC851937:REC851947 RNY851937:RNY851947 RXU851937:RXU851947 SHQ851937:SHQ851947 SRM851937:SRM851947 TBI851937:TBI851947 TLE851937:TLE851947 TVA851937:TVA851947 UEW851937:UEW851947 UOS851937:UOS851947 UYO851937:UYO851947 VIK851937:VIK851947 VSG851937:VSG851947 WCC851937:WCC851947 WLY851937:WLY851947 WVU851937:WVU851947 L917496:L917506 JI917473:JI917483 TE917473:TE917483 ADA917473:ADA917483 AMW917473:AMW917483 AWS917473:AWS917483 BGO917473:BGO917483 BQK917473:BQK917483 CAG917473:CAG917483 CKC917473:CKC917483 CTY917473:CTY917483 DDU917473:DDU917483 DNQ917473:DNQ917483 DXM917473:DXM917483 EHI917473:EHI917483 ERE917473:ERE917483 FBA917473:FBA917483 FKW917473:FKW917483 FUS917473:FUS917483 GEO917473:GEO917483 GOK917473:GOK917483 GYG917473:GYG917483 HIC917473:HIC917483 HRY917473:HRY917483 IBU917473:IBU917483 ILQ917473:ILQ917483 IVM917473:IVM917483 JFI917473:JFI917483 JPE917473:JPE917483 JZA917473:JZA917483 KIW917473:KIW917483 KSS917473:KSS917483 LCO917473:LCO917483 LMK917473:LMK917483 LWG917473:LWG917483 MGC917473:MGC917483 MPY917473:MPY917483 MZU917473:MZU917483 NJQ917473:NJQ917483 NTM917473:NTM917483 ODI917473:ODI917483 ONE917473:ONE917483 OXA917473:OXA917483 PGW917473:PGW917483 PQS917473:PQS917483 QAO917473:QAO917483 QKK917473:QKK917483 QUG917473:QUG917483 REC917473:REC917483 RNY917473:RNY917483 RXU917473:RXU917483 SHQ917473:SHQ917483 SRM917473:SRM917483 TBI917473:TBI917483 TLE917473:TLE917483 TVA917473:TVA917483 UEW917473:UEW917483 UOS917473:UOS917483 UYO917473:UYO917483 VIK917473:VIK917483 VSG917473:VSG917483 WCC917473:WCC917483 WLY917473:WLY917483 WVU917473:WVU917483 L983032:L983042 JI983009:JI983019 TE983009:TE983019 ADA983009:ADA983019 AMW983009:AMW983019 AWS983009:AWS983019 BGO983009:BGO983019 BQK983009:BQK983019 CAG983009:CAG983019 CKC983009:CKC983019 CTY983009:CTY983019 DDU983009:DDU983019 DNQ983009:DNQ983019 DXM983009:DXM983019 EHI983009:EHI983019 ERE983009:ERE983019 FBA983009:FBA983019 FKW983009:FKW983019 FUS983009:FUS983019 GEO983009:GEO983019 GOK983009:GOK983019 GYG983009:GYG983019 HIC983009:HIC983019 HRY983009:HRY983019 IBU983009:IBU983019 ILQ983009:ILQ983019 IVM983009:IVM983019 JFI983009:JFI983019 JPE983009:JPE983019 JZA983009:JZA983019 KIW983009:KIW983019 KSS983009:KSS983019 LCO983009:LCO983019 LMK983009:LMK983019 LWG983009:LWG983019 MGC983009:MGC983019 MPY983009:MPY983019 MZU983009:MZU983019 NJQ983009:NJQ983019 NTM983009:NTM983019 ODI983009:ODI983019 ONE983009:ONE983019 OXA983009:OXA983019 PGW983009:PGW983019 PQS983009:PQS983019 QAO983009:QAO983019 QKK983009:QKK983019 QUG983009:QUG983019 REC983009:REC983019 RNY983009:RNY983019 RXU983009:RXU983019 SHQ983009:SHQ983019 SRM983009:SRM983019 TBI983009:TBI983019 TLE983009:TLE983019 TVA983009:TVA983019 UEW983009:UEW983019 UOS983009:UOS983019 UYO983009:UYO983019 VIK983009:VIK983019 VSG983009:VSG983019 WCC983009:WCC983019 WLY983009:WLY983019" xr:uid="{8D486BA0-6CFB-407B-8E15-5CC63E115790}">
      <formula1>$N$19:$N$364</formula1>
    </dataValidation>
    <dataValidation type="list" showInputMessage="1" showErrorMessage="1" sqref="M65529:M65539 WLZ983009:WLZ983019 WCD983009:WCD983019 VSH983009:VSH983019 VIL983009:VIL983019 UYP983009:UYP983019 UOT983009:UOT983019 UEX983009:UEX983019 TVB983009:TVB983019 TLF983009:TLF983019 TBJ983009:TBJ983019 SRN983009:SRN983019 SHR983009:SHR983019 RXV983009:RXV983019 RNZ983009:RNZ983019 RED983009:RED983019 QUH983009:QUH983019 QKL983009:QKL983019 QAP983009:QAP983019 PQT983009:PQT983019 PGX983009:PGX983019 OXB983009:OXB983019 ONF983009:ONF983019 ODJ983009:ODJ983019 NTN983009:NTN983019 NJR983009:NJR983019 MZV983009:MZV983019 MPZ983009:MPZ983019 MGD983009:MGD983019 LWH983009:LWH983019 LML983009:LML983019 LCP983009:LCP983019 KST983009:KST983019 KIX983009:KIX983019 JZB983009:JZB983019 JPF983009:JPF983019 JFJ983009:JFJ983019 IVN983009:IVN983019 ILR983009:ILR983019 IBV983009:IBV983019 HRZ983009:HRZ983019 HID983009:HID983019 GYH983009:GYH983019 GOL983009:GOL983019 GEP983009:GEP983019 FUT983009:FUT983019 FKX983009:FKX983019 FBB983009:FBB983019 ERF983009:ERF983019 EHJ983009:EHJ983019 DXN983009:DXN983019 DNR983009:DNR983019 DDV983009:DDV983019 CTZ983009:CTZ983019 CKD983009:CKD983019 CAH983009:CAH983019 BQL983009:BQL983019 BGP983009:BGP983019 AWT983009:AWT983019 AMX983009:AMX983019 ADB983009:ADB983019 TF983009:TF983019 JJ983009:JJ983019 M983033:M983043 WVV917473:WVV917483 WLZ917473:WLZ917483 WCD917473:WCD917483 VSH917473:VSH917483 VIL917473:VIL917483 UYP917473:UYP917483 UOT917473:UOT917483 UEX917473:UEX917483 TVB917473:TVB917483 TLF917473:TLF917483 TBJ917473:TBJ917483 SRN917473:SRN917483 SHR917473:SHR917483 RXV917473:RXV917483 RNZ917473:RNZ917483 RED917473:RED917483 QUH917473:QUH917483 QKL917473:QKL917483 QAP917473:QAP917483 PQT917473:PQT917483 PGX917473:PGX917483 OXB917473:OXB917483 ONF917473:ONF917483 ODJ917473:ODJ917483 NTN917473:NTN917483 NJR917473:NJR917483 MZV917473:MZV917483 MPZ917473:MPZ917483 MGD917473:MGD917483 LWH917473:LWH917483 LML917473:LML917483 LCP917473:LCP917483 KST917473:KST917483 KIX917473:KIX917483 JZB917473:JZB917483 JPF917473:JPF917483 JFJ917473:JFJ917483 IVN917473:IVN917483 ILR917473:ILR917483 IBV917473:IBV917483 HRZ917473:HRZ917483 HID917473:HID917483 GYH917473:GYH917483 GOL917473:GOL917483 GEP917473:GEP917483 FUT917473:FUT917483 FKX917473:FKX917483 FBB917473:FBB917483 ERF917473:ERF917483 EHJ917473:EHJ917483 DXN917473:DXN917483 DNR917473:DNR917483 DDV917473:DDV917483 CTZ917473:CTZ917483 CKD917473:CKD917483 CAH917473:CAH917483 BQL917473:BQL917483 BGP917473:BGP917483 AWT917473:AWT917483 AMX917473:AMX917483 ADB917473:ADB917483 TF917473:TF917483 JJ917473:JJ917483 M917497:M917507 WVV851937:WVV851947 WLZ851937:WLZ851947 WCD851937:WCD851947 VSH851937:VSH851947 VIL851937:VIL851947 UYP851937:UYP851947 UOT851937:UOT851947 UEX851937:UEX851947 TVB851937:TVB851947 TLF851937:TLF851947 TBJ851937:TBJ851947 SRN851937:SRN851947 SHR851937:SHR851947 RXV851937:RXV851947 RNZ851937:RNZ851947 RED851937:RED851947 QUH851937:QUH851947 QKL851937:QKL851947 QAP851937:QAP851947 PQT851937:PQT851947 PGX851937:PGX851947 OXB851937:OXB851947 ONF851937:ONF851947 ODJ851937:ODJ851947 NTN851937:NTN851947 NJR851937:NJR851947 MZV851937:MZV851947 MPZ851937:MPZ851947 MGD851937:MGD851947 LWH851937:LWH851947 LML851937:LML851947 LCP851937:LCP851947 KST851937:KST851947 KIX851937:KIX851947 JZB851937:JZB851947 JPF851937:JPF851947 JFJ851937:JFJ851947 IVN851937:IVN851947 ILR851937:ILR851947 IBV851937:IBV851947 HRZ851937:HRZ851947 HID851937:HID851947 GYH851937:GYH851947 GOL851937:GOL851947 GEP851937:GEP851947 FUT851937:FUT851947 FKX851937:FKX851947 FBB851937:FBB851947 ERF851937:ERF851947 EHJ851937:EHJ851947 DXN851937:DXN851947 DNR851937:DNR851947 DDV851937:DDV851947 CTZ851937:CTZ851947 CKD851937:CKD851947 CAH851937:CAH851947 BQL851937:BQL851947 BGP851937:BGP851947 AWT851937:AWT851947 AMX851937:AMX851947 ADB851937:ADB851947 TF851937:TF851947 JJ851937:JJ851947 M851961:M851971 WVV786401:WVV786411 WLZ786401:WLZ786411 WCD786401:WCD786411 VSH786401:VSH786411 VIL786401:VIL786411 UYP786401:UYP786411 UOT786401:UOT786411 UEX786401:UEX786411 TVB786401:TVB786411 TLF786401:TLF786411 TBJ786401:TBJ786411 SRN786401:SRN786411 SHR786401:SHR786411 RXV786401:RXV786411 RNZ786401:RNZ786411 RED786401:RED786411 QUH786401:QUH786411 QKL786401:QKL786411 QAP786401:QAP786411 PQT786401:PQT786411 PGX786401:PGX786411 OXB786401:OXB786411 ONF786401:ONF786411 ODJ786401:ODJ786411 NTN786401:NTN786411 NJR786401:NJR786411 MZV786401:MZV786411 MPZ786401:MPZ786411 MGD786401:MGD786411 LWH786401:LWH786411 LML786401:LML786411 LCP786401:LCP786411 KST786401:KST786411 KIX786401:KIX786411 JZB786401:JZB786411 JPF786401:JPF786411 JFJ786401:JFJ786411 IVN786401:IVN786411 ILR786401:ILR786411 IBV786401:IBV786411 HRZ786401:HRZ786411 HID786401:HID786411 GYH786401:GYH786411 GOL786401:GOL786411 GEP786401:GEP786411 FUT786401:FUT786411 FKX786401:FKX786411 FBB786401:FBB786411 ERF786401:ERF786411 EHJ786401:EHJ786411 DXN786401:DXN786411 DNR786401:DNR786411 DDV786401:DDV786411 CTZ786401:CTZ786411 CKD786401:CKD786411 CAH786401:CAH786411 BQL786401:BQL786411 BGP786401:BGP786411 AWT786401:AWT786411 AMX786401:AMX786411 ADB786401:ADB786411 TF786401:TF786411 JJ786401:JJ786411 M786425:M786435 WVV720865:WVV720875 WLZ720865:WLZ720875 WCD720865:WCD720875 VSH720865:VSH720875 VIL720865:VIL720875 UYP720865:UYP720875 UOT720865:UOT720875 UEX720865:UEX720875 TVB720865:TVB720875 TLF720865:TLF720875 TBJ720865:TBJ720875 SRN720865:SRN720875 SHR720865:SHR720875 RXV720865:RXV720875 RNZ720865:RNZ720875 RED720865:RED720875 QUH720865:QUH720875 QKL720865:QKL720875 QAP720865:QAP720875 PQT720865:PQT720875 PGX720865:PGX720875 OXB720865:OXB720875 ONF720865:ONF720875 ODJ720865:ODJ720875 NTN720865:NTN720875 NJR720865:NJR720875 MZV720865:MZV720875 MPZ720865:MPZ720875 MGD720865:MGD720875 LWH720865:LWH720875 LML720865:LML720875 LCP720865:LCP720875 KST720865:KST720875 KIX720865:KIX720875 JZB720865:JZB720875 JPF720865:JPF720875 JFJ720865:JFJ720875 IVN720865:IVN720875 ILR720865:ILR720875 IBV720865:IBV720875 HRZ720865:HRZ720875 HID720865:HID720875 GYH720865:GYH720875 GOL720865:GOL720875 GEP720865:GEP720875 FUT720865:FUT720875 FKX720865:FKX720875 FBB720865:FBB720875 ERF720865:ERF720875 EHJ720865:EHJ720875 DXN720865:DXN720875 DNR720865:DNR720875 DDV720865:DDV720875 CTZ720865:CTZ720875 CKD720865:CKD720875 CAH720865:CAH720875 BQL720865:BQL720875 BGP720865:BGP720875 AWT720865:AWT720875 AMX720865:AMX720875 ADB720865:ADB720875 TF720865:TF720875 JJ720865:JJ720875 M720889:M720899 WVV655329:WVV655339 WLZ655329:WLZ655339 WCD655329:WCD655339 VSH655329:VSH655339 VIL655329:VIL655339 UYP655329:UYP655339 UOT655329:UOT655339 UEX655329:UEX655339 TVB655329:TVB655339 TLF655329:TLF655339 TBJ655329:TBJ655339 SRN655329:SRN655339 SHR655329:SHR655339 RXV655329:RXV655339 RNZ655329:RNZ655339 RED655329:RED655339 QUH655329:QUH655339 QKL655329:QKL655339 QAP655329:QAP655339 PQT655329:PQT655339 PGX655329:PGX655339 OXB655329:OXB655339 ONF655329:ONF655339 ODJ655329:ODJ655339 NTN655329:NTN655339 NJR655329:NJR655339 MZV655329:MZV655339 MPZ655329:MPZ655339 MGD655329:MGD655339 LWH655329:LWH655339 LML655329:LML655339 LCP655329:LCP655339 KST655329:KST655339 KIX655329:KIX655339 JZB655329:JZB655339 JPF655329:JPF655339 JFJ655329:JFJ655339 IVN655329:IVN655339 ILR655329:ILR655339 IBV655329:IBV655339 HRZ655329:HRZ655339 HID655329:HID655339 GYH655329:GYH655339 GOL655329:GOL655339 GEP655329:GEP655339 FUT655329:FUT655339 FKX655329:FKX655339 FBB655329:FBB655339 ERF655329:ERF655339 EHJ655329:EHJ655339 DXN655329:DXN655339 DNR655329:DNR655339 DDV655329:DDV655339 CTZ655329:CTZ655339 CKD655329:CKD655339 CAH655329:CAH655339 BQL655329:BQL655339 BGP655329:BGP655339 AWT655329:AWT655339 AMX655329:AMX655339 ADB655329:ADB655339 TF655329:TF655339 JJ655329:JJ655339 M655353:M655363 WVV589793:WVV589803 WLZ589793:WLZ589803 WCD589793:WCD589803 VSH589793:VSH589803 VIL589793:VIL589803 UYP589793:UYP589803 UOT589793:UOT589803 UEX589793:UEX589803 TVB589793:TVB589803 TLF589793:TLF589803 TBJ589793:TBJ589803 SRN589793:SRN589803 SHR589793:SHR589803 RXV589793:RXV589803 RNZ589793:RNZ589803 RED589793:RED589803 QUH589793:QUH589803 QKL589793:QKL589803 QAP589793:QAP589803 PQT589793:PQT589803 PGX589793:PGX589803 OXB589793:OXB589803 ONF589793:ONF589803 ODJ589793:ODJ589803 NTN589793:NTN589803 NJR589793:NJR589803 MZV589793:MZV589803 MPZ589793:MPZ589803 MGD589793:MGD589803 LWH589793:LWH589803 LML589793:LML589803 LCP589793:LCP589803 KST589793:KST589803 KIX589793:KIX589803 JZB589793:JZB589803 JPF589793:JPF589803 JFJ589793:JFJ589803 IVN589793:IVN589803 ILR589793:ILR589803 IBV589793:IBV589803 HRZ589793:HRZ589803 HID589793:HID589803 GYH589793:GYH589803 GOL589793:GOL589803 GEP589793:GEP589803 FUT589793:FUT589803 FKX589793:FKX589803 FBB589793:FBB589803 ERF589793:ERF589803 EHJ589793:EHJ589803 DXN589793:DXN589803 DNR589793:DNR589803 DDV589793:DDV589803 CTZ589793:CTZ589803 CKD589793:CKD589803 CAH589793:CAH589803 BQL589793:BQL589803 BGP589793:BGP589803 AWT589793:AWT589803 AMX589793:AMX589803 ADB589793:ADB589803 TF589793:TF589803 JJ589793:JJ589803 M589817:M589827 WVV524257:WVV524267 WLZ524257:WLZ524267 WCD524257:WCD524267 VSH524257:VSH524267 VIL524257:VIL524267 UYP524257:UYP524267 UOT524257:UOT524267 UEX524257:UEX524267 TVB524257:TVB524267 TLF524257:TLF524267 TBJ524257:TBJ524267 SRN524257:SRN524267 SHR524257:SHR524267 RXV524257:RXV524267 RNZ524257:RNZ524267 RED524257:RED524267 QUH524257:QUH524267 QKL524257:QKL524267 QAP524257:QAP524267 PQT524257:PQT524267 PGX524257:PGX524267 OXB524257:OXB524267 ONF524257:ONF524267 ODJ524257:ODJ524267 NTN524257:NTN524267 NJR524257:NJR524267 MZV524257:MZV524267 MPZ524257:MPZ524267 MGD524257:MGD524267 LWH524257:LWH524267 LML524257:LML524267 LCP524257:LCP524267 KST524257:KST524267 KIX524257:KIX524267 JZB524257:JZB524267 JPF524257:JPF524267 JFJ524257:JFJ524267 IVN524257:IVN524267 ILR524257:ILR524267 IBV524257:IBV524267 HRZ524257:HRZ524267 HID524257:HID524267 GYH524257:GYH524267 GOL524257:GOL524267 GEP524257:GEP524267 FUT524257:FUT524267 FKX524257:FKX524267 FBB524257:FBB524267 ERF524257:ERF524267 EHJ524257:EHJ524267 DXN524257:DXN524267 DNR524257:DNR524267 DDV524257:DDV524267 CTZ524257:CTZ524267 CKD524257:CKD524267 CAH524257:CAH524267 BQL524257:BQL524267 BGP524257:BGP524267 AWT524257:AWT524267 AMX524257:AMX524267 ADB524257:ADB524267 TF524257:TF524267 JJ524257:JJ524267 M524281:M524291 WVV458721:WVV458731 WLZ458721:WLZ458731 WCD458721:WCD458731 VSH458721:VSH458731 VIL458721:VIL458731 UYP458721:UYP458731 UOT458721:UOT458731 UEX458721:UEX458731 TVB458721:TVB458731 TLF458721:TLF458731 TBJ458721:TBJ458731 SRN458721:SRN458731 SHR458721:SHR458731 RXV458721:RXV458731 RNZ458721:RNZ458731 RED458721:RED458731 QUH458721:QUH458731 QKL458721:QKL458731 QAP458721:QAP458731 PQT458721:PQT458731 PGX458721:PGX458731 OXB458721:OXB458731 ONF458721:ONF458731 ODJ458721:ODJ458731 NTN458721:NTN458731 NJR458721:NJR458731 MZV458721:MZV458731 MPZ458721:MPZ458731 MGD458721:MGD458731 LWH458721:LWH458731 LML458721:LML458731 LCP458721:LCP458731 KST458721:KST458731 KIX458721:KIX458731 JZB458721:JZB458731 JPF458721:JPF458731 JFJ458721:JFJ458731 IVN458721:IVN458731 ILR458721:ILR458731 IBV458721:IBV458731 HRZ458721:HRZ458731 HID458721:HID458731 GYH458721:GYH458731 GOL458721:GOL458731 GEP458721:GEP458731 FUT458721:FUT458731 FKX458721:FKX458731 FBB458721:FBB458731 ERF458721:ERF458731 EHJ458721:EHJ458731 DXN458721:DXN458731 DNR458721:DNR458731 DDV458721:DDV458731 CTZ458721:CTZ458731 CKD458721:CKD458731 CAH458721:CAH458731 BQL458721:BQL458731 BGP458721:BGP458731 AWT458721:AWT458731 AMX458721:AMX458731 ADB458721:ADB458731 TF458721:TF458731 JJ458721:JJ458731 M458745:M458755 WVV393185:WVV393195 WLZ393185:WLZ393195 WCD393185:WCD393195 VSH393185:VSH393195 VIL393185:VIL393195 UYP393185:UYP393195 UOT393185:UOT393195 UEX393185:UEX393195 TVB393185:TVB393195 TLF393185:TLF393195 TBJ393185:TBJ393195 SRN393185:SRN393195 SHR393185:SHR393195 RXV393185:RXV393195 RNZ393185:RNZ393195 RED393185:RED393195 QUH393185:QUH393195 QKL393185:QKL393195 QAP393185:QAP393195 PQT393185:PQT393195 PGX393185:PGX393195 OXB393185:OXB393195 ONF393185:ONF393195 ODJ393185:ODJ393195 NTN393185:NTN393195 NJR393185:NJR393195 MZV393185:MZV393195 MPZ393185:MPZ393195 MGD393185:MGD393195 LWH393185:LWH393195 LML393185:LML393195 LCP393185:LCP393195 KST393185:KST393195 KIX393185:KIX393195 JZB393185:JZB393195 JPF393185:JPF393195 JFJ393185:JFJ393195 IVN393185:IVN393195 ILR393185:ILR393195 IBV393185:IBV393195 HRZ393185:HRZ393195 HID393185:HID393195 GYH393185:GYH393195 GOL393185:GOL393195 GEP393185:GEP393195 FUT393185:FUT393195 FKX393185:FKX393195 FBB393185:FBB393195 ERF393185:ERF393195 EHJ393185:EHJ393195 DXN393185:DXN393195 DNR393185:DNR393195 DDV393185:DDV393195 CTZ393185:CTZ393195 CKD393185:CKD393195 CAH393185:CAH393195 BQL393185:BQL393195 BGP393185:BGP393195 AWT393185:AWT393195 AMX393185:AMX393195 ADB393185:ADB393195 TF393185:TF393195 JJ393185:JJ393195 M393209:M393219 WVV327649:WVV327659 WLZ327649:WLZ327659 WCD327649:WCD327659 VSH327649:VSH327659 VIL327649:VIL327659 UYP327649:UYP327659 UOT327649:UOT327659 UEX327649:UEX327659 TVB327649:TVB327659 TLF327649:TLF327659 TBJ327649:TBJ327659 SRN327649:SRN327659 SHR327649:SHR327659 RXV327649:RXV327659 RNZ327649:RNZ327659 RED327649:RED327659 QUH327649:QUH327659 QKL327649:QKL327659 QAP327649:QAP327659 PQT327649:PQT327659 PGX327649:PGX327659 OXB327649:OXB327659 ONF327649:ONF327659 ODJ327649:ODJ327659 NTN327649:NTN327659 NJR327649:NJR327659 MZV327649:MZV327659 MPZ327649:MPZ327659 MGD327649:MGD327659 LWH327649:LWH327659 LML327649:LML327659 LCP327649:LCP327659 KST327649:KST327659 KIX327649:KIX327659 JZB327649:JZB327659 JPF327649:JPF327659 JFJ327649:JFJ327659 IVN327649:IVN327659 ILR327649:ILR327659 IBV327649:IBV327659 HRZ327649:HRZ327659 HID327649:HID327659 GYH327649:GYH327659 GOL327649:GOL327659 GEP327649:GEP327659 FUT327649:FUT327659 FKX327649:FKX327659 FBB327649:FBB327659 ERF327649:ERF327659 EHJ327649:EHJ327659 DXN327649:DXN327659 DNR327649:DNR327659 DDV327649:DDV327659 CTZ327649:CTZ327659 CKD327649:CKD327659 CAH327649:CAH327659 BQL327649:BQL327659 BGP327649:BGP327659 AWT327649:AWT327659 AMX327649:AMX327659 ADB327649:ADB327659 TF327649:TF327659 JJ327649:JJ327659 M327673:M327683 WVV262113:WVV262123 WLZ262113:WLZ262123 WCD262113:WCD262123 VSH262113:VSH262123 VIL262113:VIL262123 UYP262113:UYP262123 UOT262113:UOT262123 UEX262113:UEX262123 TVB262113:TVB262123 TLF262113:TLF262123 TBJ262113:TBJ262123 SRN262113:SRN262123 SHR262113:SHR262123 RXV262113:RXV262123 RNZ262113:RNZ262123 RED262113:RED262123 QUH262113:QUH262123 QKL262113:QKL262123 QAP262113:QAP262123 PQT262113:PQT262123 PGX262113:PGX262123 OXB262113:OXB262123 ONF262113:ONF262123 ODJ262113:ODJ262123 NTN262113:NTN262123 NJR262113:NJR262123 MZV262113:MZV262123 MPZ262113:MPZ262123 MGD262113:MGD262123 LWH262113:LWH262123 LML262113:LML262123 LCP262113:LCP262123 KST262113:KST262123 KIX262113:KIX262123 JZB262113:JZB262123 JPF262113:JPF262123 JFJ262113:JFJ262123 IVN262113:IVN262123 ILR262113:ILR262123 IBV262113:IBV262123 HRZ262113:HRZ262123 HID262113:HID262123 GYH262113:GYH262123 GOL262113:GOL262123 GEP262113:GEP262123 FUT262113:FUT262123 FKX262113:FKX262123 FBB262113:FBB262123 ERF262113:ERF262123 EHJ262113:EHJ262123 DXN262113:DXN262123 DNR262113:DNR262123 DDV262113:DDV262123 CTZ262113:CTZ262123 CKD262113:CKD262123 CAH262113:CAH262123 BQL262113:BQL262123 BGP262113:BGP262123 AWT262113:AWT262123 AMX262113:AMX262123 ADB262113:ADB262123 TF262113:TF262123 JJ262113:JJ262123 M262137:M262147 WVV196577:WVV196587 WLZ196577:WLZ196587 WCD196577:WCD196587 VSH196577:VSH196587 VIL196577:VIL196587 UYP196577:UYP196587 UOT196577:UOT196587 UEX196577:UEX196587 TVB196577:TVB196587 TLF196577:TLF196587 TBJ196577:TBJ196587 SRN196577:SRN196587 SHR196577:SHR196587 RXV196577:RXV196587 RNZ196577:RNZ196587 RED196577:RED196587 QUH196577:QUH196587 QKL196577:QKL196587 QAP196577:QAP196587 PQT196577:PQT196587 PGX196577:PGX196587 OXB196577:OXB196587 ONF196577:ONF196587 ODJ196577:ODJ196587 NTN196577:NTN196587 NJR196577:NJR196587 MZV196577:MZV196587 MPZ196577:MPZ196587 MGD196577:MGD196587 LWH196577:LWH196587 LML196577:LML196587 LCP196577:LCP196587 KST196577:KST196587 KIX196577:KIX196587 JZB196577:JZB196587 JPF196577:JPF196587 JFJ196577:JFJ196587 IVN196577:IVN196587 ILR196577:ILR196587 IBV196577:IBV196587 HRZ196577:HRZ196587 HID196577:HID196587 GYH196577:GYH196587 GOL196577:GOL196587 GEP196577:GEP196587 FUT196577:FUT196587 FKX196577:FKX196587 FBB196577:FBB196587 ERF196577:ERF196587 EHJ196577:EHJ196587 DXN196577:DXN196587 DNR196577:DNR196587 DDV196577:DDV196587 CTZ196577:CTZ196587 CKD196577:CKD196587 CAH196577:CAH196587 BQL196577:BQL196587 BGP196577:BGP196587 AWT196577:AWT196587 AMX196577:AMX196587 ADB196577:ADB196587 TF196577:TF196587 JJ196577:JJ196587 M196601:M196611 WVV131041:WVV131051 WLZ131041:WLZ131051 WCD131041:WCD131051 VSH131041:VSH131051 VIL131041:VIL131051 UYP131041:UYP131051 UOT131041:UOT131051 UEX131041:UEX131051 TVB131041:TVB131051 TLF131041:TLF131051 TBJ131041:TBJ131051 SRN131041:SRN131051 SHR131041:SHR131051 RXV131041:RXV131051 RNZ131041:RNZ131051 RED131041:RED131051 QUH131041:QUH131051 QKL131041:QKL131051 QAP131041:QAP131051 PQT131041:PQT131051 PGX131041:PGX131051 OXB131041:OXB131051 ONF131041:ONF131051 ODJ131041:ODJ131051 NTN131041:NTN131051 NJR131041:NJR131051 MZV131041:MZV131051 MPZ131041:MPZ131051 MGD131041:MGD131051 LWH131041:LWH131051 LML131041:LML131051 LCP131041:LCP131051 KST131041:KST131051 KIX131041:KIX131051 JZB131041:JZB131051 JPF131041:JPF131051 JFJ131041:JFJ131051 IVN131041:IVN131051 ILR131041:ILR131051 IBV131041:IBV131051 HRZ131041:HRZ131051 HID131041:HID131051 GYH131041:GYH131051 GOL131041:GOL131051 GEP131041:GEP131051 FUT131041:FUT131051 FKX131041:FKX131051 FBB131041:FBB131051 ERF131041:ERF131051 EHJ131041:EHJ131051 DXN131041:DXN131051 DNR131041:DNR131051 DDV131041:DDV131051 CTZ131041:CTZ131051 CKD131041:CKD131051 CAH131041:CAH131051 BQL131041:BQL131051 BGP131041:BGP131051 AWT131041:AWT131051 AMX131041:AMX131051 ADB131041:ADB131051 TF131041:TF131051 JJ131041:JJ131051 M131065:M131075 WVV65505:WVV65515 WLZ65505:WLZ65515 WCD65505:WCD65515 VSH65505:VSH65515 VIL65505:VIL65515 UYP65505:UYP65515 UOT65505:UOT65515 UEX65505:UEX65515 TVB65505:TVB65515 TLF65505:TLF65515 TBJ65505:TBJ65515 SRN65505:SRN65515 SHR65505:SHR65515 RXV65505:RXV65515 RNZ65505:RNZ65515 RED65505:RED65515 QUH65505:QUH65515 QKL65505:QKL65515 QAP65505:QAP65515 PQT65505:PQT65515 PGX65505:PGX65515 OXB65505:OXB65515 ONF65505:ONF65515 ODJ65505:ODJ65515 NTN65505:NTN65515 NJR65505:NJR65515 MZV65505:MZV65515 MPZ65505:MPZ65515 MGD65505:MGD65515 LWH65505:LWH65515 LML65505:LML65515 LCP65505:LCP65515 KST65505:KST65515 KIX65505:KIX65515 JZB65505:JZB65515 JPF65505:JPF65515 JFJ65505:JFJ65515 IVN65505:IVN65515 ILR65505:ILR65515 IBV65505:IBV65515 HRZ65505:HRZ65515 HID65505:HID65515 GYH65505:GYH65515 GOL65505:GOL65515 GEP65505:GEP65515 FUT65505:FUT65515 FKX65505:FKX65515 FBB65505:FBB65515 ERF65505:ERF65515 EHJ65505:EHJ65515 DXN65505:DXN65515 DNR65505:DNR65515 DDV65505:DDV65515 CTZ65505:CTZ65515 CKD65505:CKD65515 CAH65505:CAH65515 BQL65505:BQL65515 BGP65505:BGP65515 AWT65505:AWT65515 AMX65505:AMX65515 ADB65505:ADB65515 TF65505:TF65515 JJ65505:JJ65515 WVV983009:WVV983019" xr:uid="{35F98988-EBBB-40DE-BCDE-A2EB6FB1BA1B}">
      <formula1>$M$19:$M$73</formula1>
    </dataValidation>
    <dataValidation type="list" showInputMessage="1" showErrorMessage="1" sqref="WVW983009:WVW983019 WMA983009:WMA983019 WCE983009:WCE983019 VSI983009:VSI983019 VIM983009:VIM983019 UYQ983009:UYQ983019 UOU983009:UOU983019 UEY983009:UEY983019 TVC983009:TVC983019 TLG983009:TLG983019 TBK983009:TBK983019 SRO983009:SRO983019 SHS983009:SHS983019 RXW983009:RXW983019 ROA983009:ROA983019 REE983009:REE983019 QUI983009:QUI983019 QKM983009:QKM983019 QAQ983009:QAQ983019 PQU983009:PQU983019 PGY983009:PGY983019 OXC983009:OXC983019 ONG983009:ONG983019 ODK983009:ODK983019 NTO983009:NTO983019 NJS983009:NJS983019 MZW983009:MZW983019 MQA983009:MQA983019 MGE983009:MGE983019 LWI983009:LWI983019 LMM983009:LMM983019 LCQ983009:LCQ983019 KSU983009:KSU983019 KIY983009:KIY983019 JZC983009:JZC983019 JPG983009:JPG983019 JFK983009:JFK983019 IVO983009:IVO983019 ILS983009:ILS983019 IBW983009:IBW983019 HSA983009:HSA983019 HIE983009:HIE983019 GYI983009:GYI983019 GOM983009:GOM983019 GEQ983009:GEQ983019 FUU983009:FUU983019 FKY983009:FKY983019 FBC983009:FBC983019 ERG983009:ERG983019 EHK983009:EHK983019 DXO983009:DXO983019 DNS983009:DNS983019 DDW983009:DDW983019 CUA983009:CUA983019 CKE983009:CKE983019 CAI983009:CAI983019 BQM983009:BQM983019 BGQ983009:BGQ983019 AWU983009:AWU983019 AMY983009:AMY983019 ADC983009:ADC983019 TG983009:TG983019 JK983009:JK983019 N983032:N983042 WVW917473:WVW917483 WMA917473:WMA917483 WCE917473:WCE917483 VSI917473:VSI917483 VIM917473:VIM917483 UYQ917473:UYQ917483 UOU917473:UOU917483 UEY917473:UEY917483 TVC917473:TVC917483 TLG917473:TLG917483 TBK917473:TBK917483 SRO917473:SRO917483 SHS917473:SHS917483 RXW917473:RXW917483 ROA917473:ROA917483 REE917473:REE917483 QUI917473:QUI917483 QKM917473:QKM917483 QAQ917473:QAQ917483 PQU917473:PQU917483 PGY917473:PGY917483 OXC917473:OXC917483 ONG917473:ONG917483 ODK917473:ODK917483 NTO917473:NTO917483 NJS917473:NJS917483 MZW917473:MZW917483 MQA917473:MQA917483 MGE917473:MGE917483 LWI917473:LWI917483 LMM917473:LMM917483 LCQ917473:LCQ917483 KSU917473:KSU917483 KIY917473:KIY917483 JZC917473:JZC917483 JPG917473:JPG917483 JFK917473:JFK917483 IVO917473:IVO917483 ILS917473:ILS917483 IBW917473:IBW917483 HSA917473:HSA917483 HIE917473:HIE917483 GYI917473:GYI917483 GOM917473:GOM917483 GEQ917473:GEQ917483 FUU917473:FUU917483 FKY917473:FKY917483 FBC917473:FBC917483 ERG917473:ERG917483 EHK917473:EHK917483 DXO917473:DXO917483 DNS917473:DNS917483 DDW917473:DDW917483 CUA917473:CUA917483 CKE917473:CKE917483 CAI917473:CAI917483 BQM917473:BQM917483 BGQ917473:BGQ917483 AWU917473:AWU917483 AMY917473:AMY917483 ADC917473:ADC917483 TG917473:TG917483 JK917473:JK917483 N917496:N917506 WVW851937:WVW851947 WMA851937:WMA851947 WCE851937:WCE851947 VSI851937:VSI851947 VIM851937:VIM851947 UYQ851937:UYQ851947 UOU851937:UOU851947 UEY851937:UEY851947 TVC851937:TVC851947 TLG851937:TLG851947 TBK851937:TBK851947 SRO851937:SRO851947 SHS851937:SHS851947 RXW851937:RXW851947 ROA851937:ROA851947 REE851937:REE851947 QUI851937:QUI851947 QKM851937:QKM851947 QAQ851937:QAQ851947 PQU851937:PQU851947 PGY851937:PGY851947 OXC851937:OXC851947 ONG851937:ONG851947 ODK851937:ODK851947 NTO851937:NTO851947 NJS851937:NJS851947 MZW851937:MZW851947 MQA851937:MQA851947 MGE851937:MGE851947 LWI851937:LWI851947 LMM851937:LMM851947 LCQ851937:LCQ851947 KSU851937:KSU851947 KIY851937:KIY851947 JZC851937:JZC851947 JPG851937:JPG851947 JFK851937:JFK851947 IVO851937:IVO851947 ILS851937:ILS851947 IBW851937:IBW851947 HSA851937:HSA851947 HIE851937:HIE851947 GYI851937:GYI851947 GOM851937:GOM851947 GEQ851937:GEQ851947 FUU851937:FUU851947 FKY851937:FKY851947 FBC851937:FBC851947 ERG851937:ERG851947 EHK851937:EHK851947 DXO851937:DXO851947 DNS851937:DNS851947 DDW851937:DDW851947 CUA851937:CUA851947 CKE851937:CKE851947 CAI851937:CAI851947 BQM851937:BQM851947 BGQ851937:BGQ851947 AWU851937:AWU851947 AMY851937:AMY851947 ADC851937:ADC851947 TG851937:TG851947 JK851937:JK851947 N851960:N851970 WVW786401:WVW786411 WMA786401:WMA786411 WCE786401:WCE786411 VSI786401:VSI786411 VIM786401:VIM786411 UYQ786401:UYQ786411 UOU786401:UOU786411 UEY786401:UEY786411 TVC786401:TVC786411 TLG786401:TLG786411 TBK786401:TBK786411 SRO786401:SRO786411 SHS786401:SHS786411 RXW786401:RXW786411 ROA786401:ROA786411 REE786401:REE786411 QUI786401:QUI786411 QKM786401:QKM786411 QAQ786401:QAQ786411 PQU786401:PQU786411 PGY786401:PGY786411 OXC786401:OXC786411 ONG786401:ONG786411 ODK786401:ODK786411 NTO786401:NTO786411 NJS786401:NJS786411 MZW786401:MZW786411 MQA786401:MQA786411 MGE786401:MGE786411 LWI786401:LWI786411 LMM786401:LMM786411 LCQ786401:LCQ786411 KSU786401:KSU786411 KIY786401:KIY786411 JZC786401:JZC786411 JPG786401:JPG786411 JFK786401:JFK786411 IVO786401:IVO786411 ILS786401:ILS786411 IBW786401:IBW786411 HSA786401:HSA786411 HIE786401:HIE786411 GYI786401:GYI786411 GOM786401:GOM786411 GEQ786401:GEQ786411 FUU786401:FUU786411 FKY786401:FKY786411 FBC786401:FBC786411 ERG786401:ERG786411 EHK786401:EHK786411 DXO786401:DXO786411 DNS786401:DNS786411 DDW786401:DDW786411 CUA786401:CUA786411 CKE786401:CKE786411 CAI786401:CAI786411 BQM786401:BQM786411 BGQ786401:BGQ786411 AWU786401:AWU786411 AMY786401:AMY786411 ADC786401:ADC786411 TG786401:TG786411 JK786401:JK786411 N786424:N786434 WVW720865:WVW720875 WMA720865:WMA720875 WCE720865:WCE720875 VSI720865:VSI720875 VIM720865:VIM720875 UYQ720865:UYQ720875 UOU720865:UOU720875 UEY720865:UEY720875 TVC720865:TVC720875 TLG720865:TLG720875 TBK720865:TBK720875 SRO720865:SRO720875 SHS720865:SHS720875 RXW720865:RXW720875 ROA720865:ROA720875 REE720865:REE720875 QUI720865:QUI720875 QKM720865:QKM720875 QAQ720865:QAQ720875 PQU720865:PQU720875 PGY720865:PGY720875 OXC720865:OXC720875 ONG720865:ONG720875 ODK720865:ODK720875 NTO720865:NTO720875 NJS720865:NJS720875 MZW720865:MZW720875 MQA720865:MQA720875 MGE720865:MGE720875 LWI720865:LWI720875 LMM720865:LMM720875 LCQ720865:LCQ720875 KSU720865:KSU720875 KIY720865:KIY720875 JZC720865:JZC720875 JPG720865:JPG720875 JFK720865:JFK720875 IVO720865:IVO720875 ILS720865:ILS720875 IBW720865:IBW720875 HSA720865:HSA720875 HIE720865:HIE720875 GYI720865:GYI720875 GOM720865:GOM720875 GEQ720865:GEQ720875 FUU720865:FUU720875 FKY720865:FKY720875 FBC720865:FBC720875 ERG720865:ERG720875 EHK720865:EHK720875 DXO720865:DXO720875 DNS720865:DNS720875 DDW720865:DDW720875 CUA720865:CUA720875 CKE720865:CKE720875 CAI720865:CAI720875 BQM720865:BQM720875 BGQ720865:BGQ720875 AWU720865:AWU720875 AMY720865:AMY720875 ADC720865:ADC720875 TG720865:TG720875 JK720865:JK720875 N720888:N720898 WVW655329:WVW655339 WMA655329:WMA655339 WCE655329:WCE655339 VSI655329:VSI655339 VIM655329:VIM655339 UYQ655329:UYQ655339 UOU655329:UOU655339 UEY655329:UEY655339 TVC655329:TVC655339 TLG655329:TLG655339 TBK655329:TBK655339 SRO655329:SRO655339 SHS655329:SHS655339 RXW655329:RXW655339 ROA655329:ROA655339 REE655329:REE655339 QUI655329:QUI655339 QKM655329:QKM655339 QAQ655329:QAQ655339 PQU655329:PQU655339 PGY655329:PGY655339 OXC655329:OXC655339 ONG655329:ONG655339 ODK655329:ODK655339 NTO655329:NTO655339 NJS655329:NJS655339 MZW655329:MZW655339 MQA655329:MQA655339 MGE655329:MGE655339 LWI655329:LWI655339 LMM655329:LMM655339 LCQ655329:LCQ655339 KSU655329:KSU655339 KIY655329:KIY655339 JZC655329:JZC655339 JPG655329:JPG655339 JFK655329:JFK655339 IVO655329:IVO655339 ILS655329:ILS655339 IBW655329:IBW655339 HSA655329:HSA655339 HIE655329:HIE655339 GYI655329:GYI655339 GOM655329:GOM655339 GEQ655329:GEQ655339 FUU655329:FUU655339 FKY655329:FKY655339 FBC655329:FBC655339 ERG655329:ERG655339 EHK655329:EHK655339 DXO655329:DXO655339 DNS655329:DNS655339 DDW655329:DDW655339 CUA655329:CUA655339 CKE655329:CKE655339 CAI655329:CAI655339 BQM655329:BQM655339 BGQ655329:BGQ655339 AWU655329:AWU655339 AMY655329:AMY655339 ADC655329:ADC655339 TG655329:TG655339 JK655329:JK655339 N655352:N655362 WVW589793:WVW589803 WMA589793:WMA589803 WCE589793:WCE589803 VSI589793:VSI589803 VIM589793:VIM589803 UYQ589793:UYQ589803 UOU589793:UOU589803 UEY589793:UEY589803 TVC589793:TVC589803 TLG589793:TLG589803 TBK589793:TBK589803 SRO589793:SRO589803 SHS589793:SHS589803 RXW589793:RXW589803 ROA589793:ROA589803 REE589793:REE589803 QUI589793:QUI589803 QKM589793:QKM589803 QAQ589793:QAQ589803 PQU589793:PQU589803 PGY589793:PGY589803 OXC589793:OXC589803 ONG589793:ONG589803 ODK589793:ODK589803 NTO589793:NTO589803 NJS589793:NJS589803 MZW589793:MZW589803 MQA589793:MQA589803 MGE589793:MGE589803 LWI589793:LWI589803 LMM589793:LMM589803 LCQ589793:LCQ589803 KSU589793:KSU589803 KIY589793:KIY589803 JZC589793:JZC589803 JPG589793:JPG589803 JFK589793:JFK589803 IVO589793:IVO589803 ILS589793:ILS589803 IBW589793:IBW589803 HSA589793:HSA589803 HIE589793:HIE589803 GYI589793:GYI589803 GOM589793:GOM589803 GEQ589793:GEQ589803 FUU589793:FUU589803 FKY589793:FKY589803 FBC589793:FBC589803 ERG589793:ERG589803 EHK589793:EHK589803 DXO589793:DXO589803 DNS589793:DNS589803 DDW589793:DDW589803 CUA589793:CUA589803 CKE589793:CKE589803 CAI589793:CAI589803 BQM589793:BQM589803 BGQ589793:BGQ589803 AWU589793:AWU589803 AMY589793:AMY589803 ADC589793:ADC589803 TG589793:TG589803 JK589793:JK589803 N589816:N589826 WVW524257:WVW524267 WMA524257:WMA524267 WCE524257:WCE524267 VSI524257:VSI524267 VIM524257:VIM524267 UYQ524257:UYQ524267 UOU524257:UOU524267 UEY524257:UEY524267 TVC524257:TVC524267 TLG524257:TLG524267 TBK524257:TBK524267 SRO524257:SRO524267 SHS524257:SHS524267 RXW524257:RXW524267 ROA524257:ROA524267 REE524257:REE524267 QUI524257:QUI524267 QKM524257:QKM524267 QAQ524257:QAQ524267 PQU524257:PQU524267 PGY524257:PGY524267 OXC524257:OXC524267 ONG524257:ONG524267 ODK524257:ODK524267 NTO524257:NTO524267 NJS524257:NJS524267 MZW524257:MZW524267 MQA524257:MQA524267 MGE524257:MGE524267 LWI524257:LWI524267 LMM524257:LMM524267 LCQ524257:LCQ524267 KSU524257:KSU524267 KIY524257:KIY524267 JZC524257:JZC524267 JPG524257:JPG524267 JFK524257:JFK524267 IVO524257:IVO524267 ILS524257:ILS524267 IBW524257:IBW524267 HSA524257:HSA524267 HIE524257:HIE524267 GYI524257:GYI524267 GOM524257:GOM524267 GEQ524257:GEQ524267 FUU524257:FUU524267 FKY524257:FKY524267 FBC524257:FBC524267 ERG524257:ERG524267 EHK524257:EHK524267 DXO524257:DXO524267 DNS524257:DNS524267 DDW524257:DDW524267 CUA524257:CUA524267 CKE524257:CKE524267 CAI524257:CAI524267 BQM524257:BQM524267 BGQ524257:BGQ524267 AWU524257:AWU524267 AMY524257:AMY524267 ADC524257:ADC524267 TG524257:TG524267 JK524257:JK524267 N524280:N524290 WVW458721:WVW458731 WMA458721:WMA458731 WCE458721:WCE458731 VSI458721:VSI458731 VIM458721:VIM458731 UYQ458721:UYQ458731 UOU458721:UOU458731 UEY458721:UEY458731 TVC458721:TVC458731 TLG458721:TLG458731 TBK458721:TBK458731 SRO458721:SRO458731 SHS458721:SHS458731 RXW458721:RXW458731 ROA458721:ROA458731 REE458721:REE458731 QUI458721:QUI458731 QKM458721:QKM458731 QAQ458721:QAQ458731 PQU458721:PQU458731 PGY458721:PGY458731 OXC458721:OXC458731 ONG458721:ONG458731 ODK458721:ODK458731 NTO458721:NTO458731 NJS458721:NJS458731 MZW458721:MZW458731 MQA458721:MQA458731 MGE458721:MGE458731 LWI458721:LWI458731 LMM458721:LMM458731 LCQ458721:LCQ458731 KSU458721:KSU458731 KIY458721:KIY458731 JZC458721:JZC458731 JPG458721:JPG458731 JFK458721:JFK458731 IVO458721:IVO458731 ILS458721:ILS458731 IBW458721:IBW458731 HSA458721:HSA458731 HIE458721:HIE458731 GYI458721:GYI458731 GOM458721:GOM458731 GEQ458721:GEQ458731 FUU458721:FUU458731 FKY458721:FKY458731 FBC458721:FBC458731 ERG458721:ERG458731 EHK458721:EHK458731 DXO458721:DXO458731 DNS458721:DNS458731 DDW458721:DDW458731 CUA458721:CUA458731 CKE458721:CKE458731 CAI458721:CAI458731 BQM458721:BQM458731 BGQ458721:BGQ458731 AWU458721:AWU458731 AMY458721:AMY458731 ADC458721:ADC458731 TG458721:TG458731 JK458721:JK458731 N458744:N458754 WVW393185:WVW393195 WMA393185:WMA393195 WCE393185:WCE393195 VSI393185:VSI393195 VIM393185:VIM393195 UYQ393185:UYQ393195 UOU393185:UOU393195 UEY393185:UEY393195 TVC393185:TVC393195 TLG393185:TLG393195 TBK393185:TBK393195 SRO393185:SRO393195 SHS393185:SHS393195 RXW393185:RXW393195 ROA393185:ROA393195 REE393185:REE393195 QUI393185:QUI393195 QKM393185:QKM393195 QAQ393185:QAQ393195 PQU393185:PQU393195 PGY393185:PGY393195 OXC393185:OXC393195 ONG393185:ONG393195 ODK393185:ODK393195 NTO393185:NTO393195 NJS393185:NJS393195 MZW393185:MZW393195 MQA393185:MQA393195 MGE393185:MGE393195 LWI393185:LWI393195 LMM393185:LMM393195 LCQ393185:LCQ393195 KSU393185:KSU393195 KIY393185:KIY393195 JZC393185:JZC393195 JPG393185:JPG393195 JFK393185:JFK393195 IVO393185:IVO393195 ILS393185:ILS393195 IBW393185:IBW393195 HSA393185:HSA393195 HIE393185:HIE393195 GYI393185:GYI393195 GOM393185:GOM393195 GEQ393185:GEQ393195 FUU393185:FUU393195 FKY393185:FKY393195 FBC393185:FBC393195 ERG393185:ERG393195 EHK393185:EHK393195 DXO393185:DXO393195 DNS393185:DNS393195 DDW393185:DDW393195 CUA393185:CUA393195 CKE393185:CKE393195 CAI393185:CAI393195 BQM393185:BQM393195 BGQ393185:BGQ393195 AWU393185:AWU393195 AMY393185:AMY393195 ADC393185:ADC393195 TG393185:TG393195 JK393185:JK393195 N393208:N393218 WVW327649:WVW327659 WMA327649:WMA327659 WCE327649:WCE327659 VSI327649:VSI327659 VIM327649:VIM327659 UYQ327649:UYQ327659 UOU327649:UOU327659 UEY327649:UEY327659 TVC327649:TVC327659 TLG327649:TLG327659 TBK327649:TBK327659 SRO327649:SRO327659 SHS327649:SHS327659 RXW327649:RXW327659 ROA327649:ROA327659 REE327649:REE327659 QUI327649:QUI327659 QKM327649:QKM327659 QAQ327649:QAQ327659 PQU327649:PQU327659 PGY327649:PGY327659 OXC327649:OXC327659 ONG327649:ONG327659 ODK327649:ODK327659 NTO327649:NTO327659 NJS327649:NJS327659 MZW327649:MZW327659 MQA327649:MQA327659 MGE327649:MGE327659 LWI327649:LWI327659 LMM327649:LMM327659 LCQ327649:LCQ327659 KSU327649:KSU327659 KIY327649:KIY327659 JZC327649:JZC327659 JPG327649:JPG327659 JFK327649:JFK327659 IVO327649:IVO327659 ILS327649:ILS327659 IBW327649:IBW327659 HSA327649:HSA327659 HIE327649:HIE327659 GYI327649:GYI327659 GOM327649:GOM327659 GEQ327649:GEQ327659 FUU327649:FUU327659 FKY327649:FKY327659 FBC327649:FBC327659 ERG327649:ERG327659 EHK327649:EHK327659 DXO327649:DXO327659 DNS327649:DNS327659 DDW327649:DDW327659 CUA327649:CUA327659 CKE327649:CKE327659 CAI327649:CAI327659 BQM327649:BQM327659 BGQ327649:BGQ327659 AWU327649:AWU327659 AMY327649:AMY327659 ADC327649:ADC327659 TG327649:TG327659 JK327649:JK327659 N327672:N327682 WVW262113:WVW262123 WMA262113:WMA262123 WCE262113:WCE262123 VSI262113:VSI262123 VIM262113:VIM262123 UYQ262113:UYQ262123 UOU262113:UOU262123 UEY262113:UEY262123 TVC262113:TVC262123 TLG262113:TLG262123 TBK262113:TBK262123 SRO262113:SRO262123 SHS262113:SHS262123 RXW262113:RXW262123 ROA262113:ROA262123 REE262113:REE262123 QUI262113:QUI262123 QKM262113:QKM262123 QAQ262113:QAQ262123 PQU262113:PQU262123 PGY262113:PGY262123 OXC262113:OXC262123 ONG262113:ONG262123 ODK262113:ODK262123 NTO262113:NTO262123 NJS262113:NJS262123 MZW262113:MZW262123 MQA262113:MQA262123 MGE262113:MGE262123 LWI262113:LWI262123 LMM262113:LMM262123 LCQ262113:LCQ262123 KSU262113:KSU262123 KIY262113:KIY262123 JZC262113:JZC262123 JPG262113:JPG262123 JFK262113:JFK262123 IVO262113:IVO262123 ILS262113:ILS262123 IBW262113:IBW262123 HSA262113:HSA262123 HIE262113:HIE262123 GYI262113:GYI262123 GOM262113:GOM262123 GEQ262113:GEQ262123 FUU262113:FUU262123 FKY262113:FKY262123 FBC262113:FBC262123 ERG262113:ERG262123 EHK262113:EHK262123 DXO262113:DXO262123 DNS262113:DNS262123 DDW262113:DDW262123 CUA262113:CUA262123 CKE262113:CKE262123 CAI262113:CAI262123 BQM262113:BQM262123 BGQ262113:BGQ262123 AWU262113:AWU262123 AMY262113:AMY262123 ADC262113:ADC262123 TG262113:TG262123 JK262113:JK262123 N262136:N262146 WVW196577:WVW196587 WMA196577:WMA196587 WCE196577:WCE196587 VSI196577:VSI196587 VIM196577:VIM196587 UYQ196577:UYQ196587 UOU196577:UOU196587 UEY196577:UEY196587 TVC196577:TVC196587 TLG196577:TLG196587 TBK196577:TBK196587 SRO196577:SRO196587 SHS196577:SHS196587 RXW196577:RXW196587 ROA196577:ROA196587 REE196577:REE196587 QUI196577:QUI196587 QKM196577:QKM196587 QAQ196577:QAQ196587 PQU196577:PQU196587 PGY196577:PGY196587 OXC196577:OXC196587 ONG196577:ONG196587 ODK196577:ODK196587 NTO196577:NTO196587 NJS196577:NJS196587 MZW196577:MZW196587 MQA196577:MQA196587 MGE196577:MGE196587 LWI196577:LWI196587 LMM196577:LMM196587 LCQ196577:LCQ196587 KSU196577:KSU196587 KIY196577:KIY196587 JZC196577:JZC196587 JPG196577:JPG196587 JFK196577:JFK196587 IVO196577:IVO196587 ILS196577:ILS196587 IBW196577:IBW196587 HSA196577:HSA196587 HIE196577:HIE196587 GYI196577:GYI196587 GOM196577:GOM196587 GEQ196577:GEQ196587 FUU196577:FUU196587 FKY196577:FKY196587 FBC196577:FBC196587 ERG196577:ERG196587 EHK196577:EHK196587 DXO196577:DXO196587 DNS196577:DNS196587 DDW196577:DDW196587 CUA196577:CUA196587 CKE196577:CKE196587 CAI196577:CAI196587 BQM196577:BQM196587 BGQ196577:BGQ196587 AWU196577:AWU196587 AMY196577:AMY196587 ADC196577:ADC196587 TG196577:TG196587 JK196577:JK196587 N196600:N196610 WVW131041:WVW131051 WMA131041:WMA131051 WCE131041:WCE131051 VSI131041:VSI131051 VIM131041:VIM131051 UYQ131041:UYQ131051 UOU131041:UOU131051 UEY131041:UEY131051 TVC131041:TVC131051 TLG131041:TLG131051 TBK131041:TBK131051 SRO131041:SRO131051 SHS131041:SHS131051 RXW131041:RXW131051 ROA131041:ROA131051 REE131041:REE131051 QUI131041:QUI131051 QKM131041:QKM131051 QAQ131041:QAQ131051 PQU131041:PQU131051 PGY131041:PGY131051 OXC131041:OXC131051 ONG131041:ONG131051 ODK131041:ODK131051 NTO131041:NTO131051 NJS131041:NJS131051 MZW131041:MZW131051 MQA131041:MQA131051 MGE131041:MGE131051 LWI131041:LWI131051 LMM131041:LMM131051 LCQ131041:LCQ131051 KSU131041:KSU131051 KIY131041:KIY131051 JZC131041:JZC131051 JPG131041:JPG131051 JFK131041:JFK131051 IVO131041:IVO131051 ILS131041:ILS131051 IBW131041:IBW131051 HSA131041:HSA131051 HIE131041:HIE131051 GYI131041:GYI131051 GOM131041:GOM131051 GEQ131041:GEQ131051 FUU131041:FUU131051 FKY131041:FKY131051 FBC131041:FBC131051 ERG131041:ERG131051 EHK131041:EHK131051 DXO131041:DXO131051 DNS131041:DNS131051 DDW131041:DDW131051 CUA131041:CUA131051 CKE131041:CKE131051 CAI131041:CAI131051 BQM131041:BQM131051 BGQ131041:BGQ131051 AWU131041:AWU131051 AMY131041:AMY131051 ADC131041:ADC131051 TG131041:TG131051 JK131041:JK131051 N131064:N131074 WVW65505:WVW65515 WMA65505:WMA65515 WCE65505:WCE65515 VSI65505:VSI65515 VIM65505:VIM65515 UYQ65505:UYQ65515 UOU65505:UOU65515 UEY65505:UEY65515 TVC65505:TVC65515 TLG65505:TLG65515 TBK65505:TBK65515 SRO65505:SRO65515 SHS65505:SHS65515 RXW65505:RXW65515 ROA65505:ROA65515 REE65505:REE65515 QUI65505:QUI65515 QKM65505:QKM65515 QAQ65505:QAQ65515 PQU65505:PQU65515 PGY65505:PGY65515 OXC65505:OXC65515 ONG65505:ONG65515 ODK65505:ODK65515 NTO65505:NTO65515 NJS65505:NJS65515 MZW65505:MZW65515 MQA65505:MQA65515 MGE65505:MGE65515 LWI65505:LWI65515 LMM65505:LMM65515 LCQ65505:LCQ65515 KSU65505:KSU65515 KIY65505:KIY65515 JZC65505:JZC65515 JPG65505:JPG65515 JFK65505:JFK65515 IVO65505:IVO65515 ILS65505:ILS65515 IBW65505:IBW65515 HSA65505:HSA65515 HIE65505:HIE65515 GYI65505:GYI65515 GOM65505:GOM65515 GEQ65505:GEQ65515 FUU65505:FUU65515 FKY65505:FKY65515 FBC65505:FBC65515 ERG65505:ERG65515 EHK65505:EHK65515 DXO65505:DXO65515 DNS65505:DNS65515 DDW65505:DDW65515 CUA65505:CUA65515 CKE65505:CKE65515 CAI65505:CAI65515 BQM65505:BQM65515 BGQ65505:BGQ65515 AWU65505:AWU65515 AMY65505:AMY65515 ADC65505:ADC65515 TG65505:TG65515 JK65505:JK65515 N65528:N65538" xr:uid="{ADE4A579-6DC6-4936-B9FF-0C1F1BD01483}">
      <formula1>$L$19:$L$33</formula1>
    </dataValidation>
    <dataValidation type="list" showInputMessage="1" showErrorMessage="1" sqref="WVQ983009:WVQ983019 WLU983009:WLU983019 WBY983009:WBY983019 VSC983009:VSC983019 VIG983009:VIG983019 UYK983009:UYK983019 UOO983009:UOO983019 UES983009:UES983019 TUW983009:TUW983019 TLA983009:TLA983019 TBE983009:TBE983019 SRI983009:SRI983019 SHM983009:SHM983019 RXQ983009:RXQ983019 RNU983009:RNU983019 RDY983009:RDY983019 QUC983009:QUC983019 QKG983009:QKG983019 QAK983009:QAK983019 PQO983009:PQO983019 PGS983009:PGS983019 OWW983009:OWW983019 ONA983009:ONA983019 ODE983009:ODE983019 NTI983009:NTI983019 NJM983009:NJM983019 MZQ983009:MZQ983019 MPU983009:MPU983019 MFY983009:MFY983019 LWC983009:LWC983019 LMG983009:LMG983019 LCK983009:LCK983019 KSO983009:KSO983019 KIS983009:KIS983019 JYW983009:JYW983019 JPA983009:JPA983019 JFE983009:JFE983019 IVI983009:IVI983019 ILM983009:ILM983019 IBQ983009:IBQ983019 HRU983009:HRU983019 HHY983009:HHY983019 GYC983009:GYC983019 GOG983009:GOG983019 GEK983009:GEK983019 FUO983009:FUO983019 FKS983009:FKS983019 FAW983009:FAW983019 ERA983009:ERA983019 EHE983009:EHE983019 DXI983009:DXI983019 DNM983009:DNM983019 DDQ983009:DDQ983019 CTU983009:CTU983019 CJY983009:CJY983019 CAC983009:CAC983019 BQG983009:BQG983019 BGK983009:BGK983019 AWO983009:AWO983019 AMS983009:AMS983019 ACW983009:ACW983019 TA983009:TA983019 JE983009:JE983019 WVQ917473:WVQ917483 WLU917473:WLU917483 WBY917473:WBY917483 VSC917473:VSC917483 VIG917473:VIG917483 UYK917473:UYK917483 UOO917473:UOO917483 UES917473:UES917483 TUW917473:TUW917483 TLA917473:TLA917483 TBE917473:TBE917483 SRI917473:SRI917483 SHM917473:SHM917483 RXQ917473:RXQ917483 RNU917473:RNU917483 RDY917473:RDY917483 QUC917473:QUC917483 QKG917473:QKG917483 QAK917473:QAK917483 PQO917473:PQO917483 PGS917473:PGS917483 OWW917473:OWW917483 ONA917473:ONA917483 ODE917473:ODE917483 NTI917473:NTI917483 NJM917473:NJM917483 MZQ917473:MZQ917483 MPU917473:MPU917483 MFY917473:MFY917483 LWC917473:LWC917483 LMG917473:LMG917483 LCK917473:LCK917483 KSO917473:KSO917483 KIS917473:KIS917483 JYW917473:JYW917483 JPA917473:JPA917483 JFE917473:JFE917483 IVI917473:IVI917483 ILM917473:ILM917483 IBQ917473:IBQ917483 HRU917473:HRU917483 HHY917473:HHY917483 GYC917473:GYC917483 GOG917473:GOG917483 GEK917473:GEK917483 FUO917473:FUO917483 FKS917473:FKS917483 FAW917473:FAW917483 ERA917473:ERA917483 EHE917473:EHE917483 DXI917473:DXI917483 DNM917473:DNM917483 DDQ917473:DDQ917483 CTU917473:CTU917483 CJY917473:CJY917483 CAC917473:CAC917483 BQG917473:BQG917483 BGK917473:BGK917483 AWO917473:AWO917483 AMS917473:AMS917483 ACW917473:ACW917483 TA917473:TA917483 JE917473:JE917483 WVQ851937:WVQ851947 WLU851937:WLU851947 WBY851937:WBY851947 VSC851937:VSC851947 VIG851937:VIG851947 UYK851937:UYK851947 UOO851937:UOO851947 UES851937:UES851947 TUW851937:TUW851947 TLA851937:TLA851947 TBE851937:TBE851947 SRI851937:SRI851947 SHM851937:SHM851947 RXQ851937:RXQ851947 RNU851937:RNU851947 RDY851937:RDY851947 QUC851937:QUC851947 QKG851937:QKG851947 QAK851937:QAK851947 PQO851937:PQO851947 PGS851937:PGS851947 OWW851937:OWW851947 ONA851937:ONA851947 ODE851937:ODE851947 NTI851937:NTI851947 NJM851937:NJM851947 MZQ851937:MZQ851947 MPU851937:MPU851947 MFY851937:MFY851947 LWC851937:LWC851947 LMG851937:LMG851947 LCK851937:LCK851947 KSO851937:KSO851947 KIS851937:KIS851947 JYW851937:JYW851947 JPA851937:JPA851947 JFE851937:JFE851947 IVI851937:IVI851947 ILM851937:ILM851947 IBQ851937:IBQ851947 HRU851937:HRU851947 HHY851937:HHY851947 GYC851937:GYC851947 GOG851937:GOG851947 GEK851937:GEK851947 FUO851937:FUO851947 FKS851937:FKS851947 FAW851937:FAW851947 ERA851937:ERA851947 EHE851937:EHE851947 DXI851937:DXI851947 DNM851937:DNM851947 DDQ851937:DDQ851947 CTU851937:CTU851947 CJY851937:CJY851947 CAC851937:CAC851947 BQG851937:BQG851947 BGK851937:BGK851947 AWO851937:AWO851947 AMS851937:AMS851947 ACW851937:ACW851947 TA851937:TA851947 JE851937:JE851947 WVQ786401:WVQ786411 WLU786401:WLU786411 WBY786401:WBY786411 VSC786401:VSC786411 VIG786401:VIG786411 UYK786401:UYK786411 UOO786401:UOO786411 UES786401:UES786411 TUW786401:TUW786411 TLA786401:TLA786411 TBE786401:TBE786411 SRI786401:SRI786411 SHM786401:SHM786411 RXQ786401:RXQ786411 RNU786401:RNU786411 RDY786401:RDY786411 QUC786401:QUC786411 QKG786401:QKG786411 QAK786401:QAK786411 PQO786401:PQO786411 PGS786401:PGS786411 OWW786401:OWW786411 ONA786401:ONA786411 ODE786401:ODE786411 NTI786401:NTI786411 NJM786401:NJM786411 MZQ786401:MZQ786411 MPU786401:MPU786411 MFY786401:MFY786411 LWC786401:LWC786411 LMG786401:LMG786411 LCK786401:LCK786411 KSO786401:KSO786411 KIS786401:KIS786411 JYW786401:JYW786411 JPA786401:JPA786411 JFE786401:JFE786411 IVI786401:IVI786411 ILM786401:ILM786411 IBQ786401:IBQ786411 HRU786401:HRU786411 HHY786401:HHY786411 GYC786401:GYC786411 GOG786401:GOG786411 GEK786401:GEK786411 FUO786401:FUO786411 FKS786401:FKS786411 FAW786401:FAW786411 ERA786401:ERA786411 EHE786401:EHE786411 DXI786401:DXI786411 DNM786401:DNM786411 DDQ786401:DDQ786411 CTU786401:CTU786411 CJY786401:CJY786411 CAC786401:CAC786411 BQG786401:BQG786411 BGK786401:BGK786411 AWO786401:AWO786411 AMS786401:AMS786411 ACW786401:ACW786411 TA786401:TA786411 JE786401:JE786411 WVQ720865:WVQ720875 WLU720865:WLU720875 WBY720865:WBY720875 VSC720865:VSC720875 VIG720865:VIG720875 UYK720865:UYK720875 UOO720865:UOO720875 UES720865:UES720875 TUW720865:TUW720875 TLA720865:TLA720875 TBE720865:TBE720875 SRI720865:SRI720875 SHM720865:SHM720875 RXQ720865:RXQ720875 RNU720865:RNU720875 RDY720865:RDY720875 QUC720865:QUC720875 QKG720865:QKG720875 QAK720865:QAK720875 PQO720865:PQO720875 PGS720865:PGS720875 OWW720865:OWW720875 ONA720865:ONA720875 ODE720865:ODE720875 NTI720865:NTI720875 NJM720865:NJM720875 MZQ720865:MZQ720875 MPU720865:MPU720875 MFY720865:MFY720875 LWC720865:LWC720875 LMG720865:LMG720875 LCK720865:LCK720875 KSO720865:KSO720875 KIS720865:KIS720875 JYW720865:JYW720875 JPA720865:JPA720875 JFE720865:JFE720875 IVI720865:IVI720875 ILM720865:ILM720875 IBQ720865:IBQ720875 HRU720865:HRU720875 HHY720865:HHY720875 GYC720865:GYC720875 GOG720865:GOG720875 GEK720865:GEK720875 FUO720865:FUO720875 FKS720865:FKS720875 FAW720865:FAW720875 ERA720865:ERA720875 EHE720865:EHE720875 DXI720865:DXI720875 DNM720865:DNM720875 DDQ720865:DDQ720875 CTU720865:CTU720875 CJY720865:CJY720875 CAC720865:CAC720875 BQG720865:BQG720875 BGK720865:BGK720875 AWO720865:AWO720875 AMS720865:AMS720875 ACW720865:ACW720875 TA720865:TA720875 JE720865:JE720875 WVQ655329:WVQ655339 WLU655329:WLU655339 WBY655329:WBY655339 VSC655329:VSC655339 VIG655329:VIG655339 UYK655329:UYK655339 UOO655329:UOO655339 UES655329:UES655339 TUW655329:TUW655339 TLA655329:TLA655339 TBE655329:TBE655339 SRI655329:SRI655339 SHM655329:SHM655339 RXQ655329:RXQ655339 RNU655329:RNU655339 RDY655329:RDY655339 QUC655329:QUC655339 QKG655329:QKG655339 QAK655329:QAK655339 PQO655329:PQO655339 PGS655329:PGS655339 OWW655329:OWW655339 ONA655329:ONA655339 ODE655329:ODE655339 NTI655329:NTI655339 NJM655329:NJM655339 MZQ655329:MZQ655339 MPU655329:MPU655339 MFY655329:MFY655339 LWC655329:LWC655339 LMG655329:LMG655339 LCK655329:LCK655339 KSO655329:KSO655339 KIS655329:KIS655339 JYW655329:JYW655339 JPA655329:JPA655339 JFE655329:JFE655339 IVI655329:IVI655339 ILM655329:ILM655339 IBQ655329:IBQ655339 HRU655329:HRU655339 HHY655329:HHY655339 GYC655329:GYC655339 GOG655329:GOG655339 GEK655329:GEK655339 FUO655329:FUO655339 FKS655329:FKS655339 FAW655329:FAW655339 ERA655329:ERA655339 EHE655329:EHE655339 DXI655329:DXI655339 DNM655329:DNM655339 DDQ655329:DDQ655339 CTU655329:CTU655339 CJY655329:CJY655339 CAC655329:CAC655339 BQG655329:BQG655339 BGK655329:BGK655339 AWO655329:AWO655339 AMS655329:AMS655339 ACW655329:ACW655339 TA655329:TA655339 JE655329:JE655339 WVQ589793:WVQ589803 WLU589793:WLU589803 WBY589793:WBY589803 VSC589793:VSC589803 VIG589793:VIG589803 UYK589793:UYK589803 UOO589793:UOO589803 UES589793:UES589803 TUW589793:TUW589803 TLA589793:TLA589803 TBE589793:TBE589803 SRI589793:SRI589803 SHM589793:SHM589803 RXQ589793:RXQ589803 RNU589793:RNU589803 RDY589793:RDY589803 QUC589793:QUC589803 QKG589793:QKG589803 QAK589793:QAK589803 PQO589793:PQO589803 PGS589793:PGS589803 OWW589793:OWW589803 ONA589793:ONA589803 ODE589793:ODE589803 NTI589793:NTI589803 NJM589793:NJM589803 MZQ589793:MZQ589803 MPU589793:MPU589803 MFY589793:MFY589803 LWC589793:LWC589803 LMG589793:LMG589803 LCK589793:LCK589803 KSO589793:KSO589803 KIS589793:KIS589803 JYW589793:JYW589803 JPA589793:JPA589803 JFE589793:JFE589803 IVI589793:IVI589803 ILM589793:ILM589803 IBQ589793:IBQ589803 HRU589793:HRU589803 HHY589793:HHY589803 GYC589793:GYC589803 GOG589793:GOG589803 GEK589793:GEK589803 FUO589793:FUO589803 FKS589793:FKS589803 FAW589793:FAW589803 ERA589793:ERA589803 EHE589793:EHE589803 DXI589793:DXI589803 DNM589793:DNM589803 DDQ589793:DDQ589803 CTU589793:CTU589803 CJY589793:CJY589803 CAC589793:CAC589803 BQG589793:BQG589803 BGK589793:BGK589803 AWO589793:AWO589803 AMS589793:AMS589803 ACW589793:ACW589803 TA589793:TA589803 JE589793:JE589803 WVQ524257:WVQ524267 WLU524257:WLU524267 WBY524257:WBY524267 VSC524257:VSC524267 VIG524257:VIG524267 UYK524257:UYK524267 UOO524257:UOO524267 UES524257:UES524267 TUW524257:TUW524267 TLA524257:TLA524267 TBE524257:TBE524267 SRI524257:SRI524267 SHM524257:SHM524267 RXQ524257:RXQ524267 RNU524257:RNU524267 RDY524257:RDY524267 QUC524257:QUC524267 QKG524257:QKG524267 QAK524257:QAK524267 PQO524257:PQO524267 PGS524257:PGS524267 OWW524257:OWW524267 ONA524257:ONA524267 ODE524257:ODE524267 NTI524257:NTI524267 NJM524257:NJM524267 MZQ524257:MZQ524267 MPU524257:MPU524267 MFY524257:MFY524267 LWC524257:LWC524267 LMG524257:LMG524267 LCK524257:LCK524267 KSO524257:KSO524267 KIS524257:KIS524267 JYW524257:JYW524267 JPA524257:JPA524267 JFE524257:JFE524267 IVI524257:IVI524267 ILM524257:ILM524267 IBQ524257:IBQ524267 HRU524257:HRU524267 HHY524257:HHY524267 GYC524257:GYC524267 GOG524257:GOG524267 GEK524257:GEK524267 FUO524257:FUO524267 FKS524257:FKS524267 FAW524257:FAW524267 ERA524257:ERA524267 EHE524257:EHE524267 DXI524257:DXI524267 DNM524257:DNM524267 DDQ524257:DDQ524267 CTU524257:CTU524267 CJY524257:CJY524267 CAC524257:CAC524267 BQG524257:BQG524267 BGK524257:BGK524267 AWO524257:AWO524267 AMS524257:AMS524267 ACW524257:ACW524267 TA524257:TA524267 JE524257:JE524267 WVQ458721:WVQ458731 WLU458721:WLU458731 WBY458721:WBY458731 VSC458721:VSC458731 VIG458721:VIG458731 UYK458721:UYK458731 UOO458721:UOO458731 UES458721:UES458731 TUW458721:TUW458731 TLA458721:TLA458731 TBE458721:TBE458731 SRI458721:SRI458731 SHM458721:SHM458731 RXQ458721:RXQ458731 RNU458721:RNU458731 RDY458721:RDY458731 QUC458721:QUC458731 QKG458721:QKG458731 QAK458721:QAK458731 PQO458721:PQO458731 PGS458721:PGS458731 OWW458721:OWW458731 ONA458721:ONA458731 ODE458721:ODE458731 NTI458721:NTI458731 NJM458721:NJM458731 MZQ458721:MZQ458731 MPU458721:MPU458731 MFY458721:MFY458731 LWC458721:LWC458731 LMG458721:LMG458731 LCK458721:LCK458731 KSO458721:KSO458731 KIS458721:KIS458731 JYW458721:JYW458731 JPA458721:JPA458731 JFE458721:JFE458731 IVI458721:IVI458731 ILM458721:ILM458731 IBQ458721:IBQ458731 HRU458721:HRU458731 HHY458721:HHY458731 GYC458721:GYC458731 GOG458721:GOG458731 GEK458721:GEK458731 FUO458721:FUO458731 FKS458721:FKS458731 FAW458721:FAW458731 ERA458721:ERA458731 EHE458721:EHE458731 DXI458721:DXI458731 DNM458721:DNM458731 DDQ458721:DDQ458731 CTU458721:CTU458731 CJY458721:CJY458731 CAC458721:CAC458731 BQG458721:BQG458731 BGK458721:BGK458731 AWO458721:AWO458731 AMS458721:AMS458731 ACW458721:ACW458731 TA458721:TA458731 JE458721:JE458731 WVQ393185:WVQ393195 WLU393185:WLU393195 WBY393185:WBY393195 VSC393185:VSC393195 VIG393185:VIG393195 UYK393185:UYK393195 UOO393185:UOO393195 UES393185:UES393195 TUW393185:TUW393195 TLA393185:TLA393195 TBE393185:TBE393195 SRI393185:SRI393195 SHM393185:SHM393195 RXQ393185:RXQ393195 RNU393185:RNU393195 RDY393185:RDY393195 QUC393185:QUC393195 QKG393185:QKG393195 QAK393185:QAK393195 PQO393185:PQO393195 PGS393185:PGS393195 OWW393185:OWW393195 ONA393185:ONA393195 ODE393185:ODE393195 NTI393185:NTI393195 NJM393185:NJM393195 MZQ393185:MZQ393195 MPU393185:MPU393195 MFY393185:MFY393195 LWC393185:LWC393195 LMG393185:LMG393195 LCK393185:LCK393195 KSO393185:KSO393195 KIS393185:KIS393195 JYW393185:JYW393195 JPA393185:JPA393195 JFE393185:JFE393195 IVI393185:IVI393195 ILM393185:ILM393195 IBQ393185:IBQ393195 HRU393185:HRU393195 HHY393185:HHY393195 GYC393185:GYC393195 GOG393185:GOG393195 GEK393185:GEK393195 FUO393185:FUO393195 FKS393185:FKS393195 FAW393185:FAW393195 ERA393185:ERA393195 EHE393185:EHE393195 DXI393185:DXI393195 DNM393185:DNM393195 DDQ393185:DDQ393195 CTU393185:CTU393195 CJY393185:CJY393195 CAC393185:CAC393195 BQG393185:BQG393195 BGK393185:BGK393195 AWO393185:AWO393195 AMS393185:AMS393195 ACW393185:ACW393195 TA393185:TA393195 JE393185:JE393195 WVQ327649:WVQ327659 WLU327649:WLU327659 WBY327649:WBY327659 VSC327649:VSC327659 VIG327649:VIG327659 UYK327649:UYK327659 UOO327649:UOO327659 UES327649:UES327659 TUW327649:TUW327659 TLA327649:TLA327659 TBE327649:TBE327659 SRI327649:SRI327659 SHM327649:SHM327659 RXQ327649:RXQ327659 RNU327649:RNU327659 RDY327649:RDY327659 QUC327649:QUC327659 QKG327649:QKG327659 QAK327649:QAK327659 PQO327649:PQO327659 PGS327649:PGS327659 OWW327649:OWW327659 ONA327649:ONA327659 ODE327649:ODE327659 NTI327649:NTI327659 NJM327649:NJM327659 MZQ327649:MZQ327659 MPU327649:MPU327659 MFY327649:MFY327659 LWC327649:LWC327659 LMG327649:LMG327659 LCK327649:LCK327659 KSO327649:KSO327659 KIS327649:KIS327659 JYW327649:JYW327659 JPA327649:JPA327659 JFE327649:JFE327659 IVI327649:IVI327659 ILM327649:ILM327659 IBQ327649:IBQ327659 HRU327649:HRU327659 HHY327649:HHY327659 GYC327649:GYC327659 GOG327649:GOG327659 GEK327649:GEK327659 FUO327649:FUO327659 FKS327649:FKS327659 FAW327649:FAW327659 ERA327649:ERA327659 EHE327649:EHE327659 DXI327649:DXI327659 DNM327649:DNM327659 DDQ327649:DDQ327659 CTU327649:CTU327659 CJY327649:CJY327659 CAC327649:CAC327659 BQG327649:BQG327659 BGK327649:BGK327659 AWO327649:AWO327659 AMS327649:AMS327659 ACW327649:ACW327659 TA327649:TA327659 JE327649:JE327659 WVQ262113:WVQ262123 WLU262113:WLU262123 WBY262113:WBY262123 VSC262113:VSC262123 VIG262113:VIG262123 UYK262113:UYK262123 UOO262113:UOO262123 UES262113:UES262123 TUW262113:TUW262123 TLA262113:TLA262123 TBE262113:TBE262123 SRI262113:SRI262123 SHM262113:SHM262123 RXQ262113:RXQ262123 RNU262113:RNU262123 RDY262113:RDY262123 QUC262113:QUC262123 QKG262113:QKG262123 QAK262113:QAK262123 PQO262113:PQO262123 PGS262113:PGS262123 OWW262113:OWW262123 ONA262113:ONA262123 ODE262113:ODE262123 NTI262113:NTI262123 NJM262113:NJM262123 MZQ262113:MZQ262123 MPU262113:MPU262123 MFY262113:MFY262123 LWC262113:LWC262123 LMG262113:LMG262123 LCK262113:LCK262123 KSO262113:KSO262123 KIS262113:KIS262123 JYW262113:JYW262123 JPA262113:JPA262123 JFE262113:JFE262123 IVI262113:IVI262123 ILM262113:ILM262123 IBQ262113:IBQ262123 HRU262113:HRU262123 HHY262113:HHY262123 GYC262113:GYC262123 GOG262113:GOG262123 GEK262113:GEK262123 FUO262113:FUO262123 FKS262113:FKS262123 FAW262113:FAW262123 ERA262113:ERA262123 EHE262113:EHE262123 DXI262113:DXI262123 DNM262113:DNM262123 DDQ262113:DDQ262123 CTU262113:CTU262123 CJY262113:CJY262123 CAC262113:CAC262123 BQG262113:BQG262123 BGK262113:BGK262123 AWO262113:AWO262123 AMS262113:AMS262123 ACW262113:ACW262123 TA262113:TA262123 JE262113:JE262123 WVQ196577:WVQ196587 WLU196577:WLU196587 WBY196577:WBY196587 VSC196577:VSC196587 VIG196577:VIG196587 UYK196577:UYK196587 UOO196577:UOO196587 UES196577:UES196587 TUW196577:TUW196587 TLA196577:TLA196587 TBE196577:TBE196587 SRI196577:SRI196587 SHM196577:SHM196587 RXQ196577:RXQ196587 RNU196577:RNU196587 RDY196577:RDY196587 QUC196577:QUC196587 QKG196577:QKG196587 QAK196577:QAK196587 PQO196577:PQO196587 PGS196577:PGS196587 OWW196577:OWW196587 ONA196577:ONA196587 ODE196577:ODE196587 NTI196577:NTI196587 NJM196577:NJM196587 MZQ196577:MZQ196587 MPU196577:MPU196587 MFY196577:MFY196587 LWC196577:LWC196587 LMG196577:LMG196587 LCK196577:LCK196587 KSO196577:KSO196587 KIS196577:KIS196587 JYW196577:JYW196587 JPA196577:JPA196587 JFE196577:JFE196587 IVI196577:IVI196587 ILM196577:ILM196587 IBQ196577:IBQ196587 HRU196577:HRU196587 HHY196577:HHY196587 GYC196577:GYC196587 GOG196577:GOG196587 GEK196577:GEK196587 FUO196577:FUO196587 FKS196577:FKS196587 FAW196577:FAW196587 ERA196577:ERA196587 EHE196577:EHE196587 DXI196577:DXI196587 DNM196577:DNM196587 DDQ196577:DDQ196587 CTU196577:CTU196587 CJY196577:CJY196587 CAC196577:CAC196587 BQG196577:BQG196587 BGK196577:BGK196587 AWO196577:AWO196587 AMS196577:AMS196587 ACW196577:ACW196587 TA196577:TA196587 JE196577:JE196587 WVQ131041:WVQ131051 WLU131041:WLU131051 WBY131041:WBY131051 VSC131041:VSC131051 VIG131041:VIG131051 UYK131041:UYK131051 UOO131041:UOO131051 UES131041:UES131051 TUW131041:TUW131051 TLA131041:TLA131051 TBE131041:TBE131051 SRI131041:SRI131051 SHM131041:SHM131051 RXQ131041:RXQ131051 RNU131041:RNU131051 RDY131041:RDY131051 QUC131041:QUC131051 QKG131041:QKG131051 QAK131041:QAK131051 PQO131041:PQO131051 PGS131041:PGS131051 OWW131041:OWW131051 ONA131041:ONA131051 ODE131041:ODE131051 NTI131041:NTI131051 NJM131041:NJM131051 MZQ131041:MZQ131051 MPU131041:MPU131051 MFY131041:MFY131051 LWC131041:LWC131051 LMG131041:LMG131051 LCK131041:LCK131051 KSO131041:KSO131051 KIS131041:KIS131051 JYW131041:JYW131051 JPA131041:JPA131051 JFE131041:JFE131051 IVI131041:IVI131051 ILM131041:ILM131051 IBQ131041:IBQ131051 HRU131041:HRU131051 HHY131041:HHY131051 GYC131041:GYC131051 GOG131041:GOG131051 GEK131041:GEK131051 FUO131041:FUO131051 FKS131041:FKS131051 FAW131041:FAW131051 ERA131041:ERA131051 EHE131041:EHE131051 DXI131041:DXI131051 DNM131041:DNM131051 DDQ131041:DDQ131051 CTU131041:CTU131051 CJY131041:CJY131051 CAC131041:CAC131051 BQG131041:BQG131051 BGK131041:BGK131051 AWO131041:AWO131051 AMS131041:AMS131051 ACW131041:ACW131051 TA131041:TA131051 JE131041:JE131051 WVQ65505:WVQ65515 WLU65505:WLU65515 WBY65505:WBY65515 VSC65505:VSC65515 VIG65505:VIG65515 UYK65505:UYK65515 UOO65505:UOO65515 UES65505:UES65515 TUW65505:TUW65515 TLA65505:TLA65515 TBE65505:TBE65515 SRI65505:SRI65515 SHM65505:SHM65515 RXQ65505:RXQ65515 RNU65505:RNU65515 RDY65505:RDY65515 QUC65505:QUC65515 QKG65505:QKG65515 QAK65505:QAK65515 PQO65505:PQO65515 PGS65505:PGS65515 OWW65505:OWW65515 ONA65505:ONA65515 ODE65505:ODE65515 NTI65505:NTI65515 NJM65505:NJM65515 MZQ65505:MZQ65515 MPU65505:MPU65515 MFY65505:MFY65515 LWC65505:LWC65515 LMG65505:LMG65515 LCK65505:LCK65515 KSO65505:KSO65515 KIS65505:KIS65515 JYW65505:JYW65515 JPA65505:JPA65515 JFE65505:JFE65515 IVI65505:IVI65515 ILM65505:ILM65515 IBQ65505:IBQ65515 HRU65505:HRU65515 HHY65505:HHY65515 GYC65505:GYC65515 GOG65505:GOG65515 GEK65505:GEK65515 FUO65505:FUO65515 FKS65505:FKS65515 FAW65505:FAW65515 ERA65505:ERA65515 EHE65505:EHE65515 DXI65505:DXI65515 DNM65505:DNM65515 DDQ65505:DDQ65515 CTU65505:CTU65515 CJY65505:CJY65515 CAC65505:CAC65515 BQG65505:BQG65515 BGK65505:BGK65515 AWO65505:AWO65515 AMS65505:AMS65515 ACW65505:ACW65515 TA65505:TA65515 JE65505:JE65515 F65528:G65538 F131064:G131074 F196600:G196610 F262136:G262146 F327672:G327682 F393208:G393218 F458744:G458754 F524280:G524290 F589816:G589826 F655352:G655362 F720888:G720898 F786424:G786434 F851960:G851970 F917496:G917506 F983032:G983042 WVE7:WVE8 WLI7:WLI8 WBM7:WBM8 VRQ7:VRQ8 VHU7:VHU8 UXY7:UXY8 UOC7:UOC8 UEG7:UEG8 TUK7:TUK8 TKO7:TKO8 TAS7:TAS8 SQW7:SQW8 SHA7:SHA8 RXE7:RXE8 RNI7:RNI8 RDM7:RDM8 QTQ7:QTQ8 QJU7:QJU8 PZY7:PZY8 PQC7:PQC8 PGG7:PGG8 OWK7:OWK8 OMO7:OMO8 OCS7:OCS8 NSW7:NSW8 NJA7:NJA8 MZE7:MZE8 MPI7:MPI8 MFM7:MFM8 LVQ7:LVQ8 LLU7:LLU8 LBY7:LBY8 KSC7:KSC8 KIG7:KIG8 JYK7:JYK8 JOO7:JOO8 JES7:JES8 IUW7:IUW8 ILA7:ILA8 IBE7:IBE8 HRI7:HRI8 HHM7:HHM8 GXQ7:GXQ8 GNU7:GNU8 GDY7:GDY8 FUC7:FUC8 FKG7:FKG8 FAK7:FAK8 EQO7:EQO8 EGS7:EGS8 DWW7:DWW8 DNA7:DNA8 DDE7:DDE8 CTI7:CTI8 CJM7:CJM8 BZQ7:BZQ8 BPU7:BPU8 BFY7:BFY8 AWC7:AWC8 AMG7:AMG8 ACK7:ACK8 SO7:SO8 IS7:IS8" xr:uid="{6B1F30FB-B761-462C-8DAA-5C3DFB8017F9}">
      <formula1>#REF!</formula1>
    </dataValidation>
    <dataValidation type="list" showInputMessage="1" showErrorMessage="1" sqref="IY7:IY8 SU7:SU8 ACQ7:ACQ8 AMM7:AMM8 AWI7:AWI8 BGE7:BGE8 BQA7:BQA8 BZW7:BZW8 CJS7:CJS8 CTO7:CTO8 DDK7:DDK8 DNG7:DNG8 DXC7:DXC8 EGY7:EGY8 EQU7:EQU8 FAQ7:FAQ8 FKM7:FKM8 FUI7:FUI8 GEE7:GEE8 GOA7:GOA8 GXW7:GXW8 HHS7:HHS8 HRO7:HRO8 IBK7:IBK8 ILG7:ILG8 IVC7:IVC8 JEY7:JEY8 JOU7:JOU8 JYQ7:JYQ8 KIM7:KIM8 KSI7:KSI8 LCE7:LCE8 LMA7:LMA8 LVW7:LVW8 MFS7:MFS8 MPO7:MPO8 MZK7:MZK8 NJG7:NJG8 NTC7:NTC8 OCY7:OCY8 OMU7:OMU8 OWQ7:OWQ8 PGM7:PGM8 PQI7:PQI8 QAE7:QAE8 QKA7:QKA8 QTW7:QTW8 RDS7:RDS8 RNO7:RNO8 RXK7:RXK8 SHG7:SHG8 SRC7:SRC8 TAY7:TAY8 TKU7:TKU8 TUQ7:TUQ8 UEM7:UEM8 UOI7:UOI8 UYE7:UYE8 VIA7:VIA8 VRW7:VRW8 WBS7:WBS8 WLO7:WLO8 WVK7:WVK8" xr:uid="{590F5CB5-A4A2-4F1B-83AF-98CDBB73FC85}">
      <formula1>$L$302:$L$316</formula1>
    </dataValidation>
    <dataValidation type="list" showInputMessage="1" showErrorMessage="1" sqref="WLN7:WLN8 WVJ7:WVJ8 IX7:IX8 ST7:ST8 ACP7:ACP8 AML7:AML8 AWH7:AWH8 BGD7:BGD8 BPZ7:BPZ8 BZV7:BZV8 CJR7:CJR8 CTN7:CTN8 DDJ7:DDJ8 DNF7:DNF8 DXB7:DXB8 EGX7:EGX8 EQT7:EQT8 FAP7:FAP8 FKL7:FKL8 FUH7:FUH8 GED7:GED8 GNZ7:GNZ8 GXV7:GXV8 HHR7:HHR8 HRN7:HRN8 IBJ7:IBJ8 ILF7:ILF8 IVB7:IVB8 JEX7:JEX8 JOT7:JOT8 JYP7:JYP8 KIL7:KIL8 KSH7:KSH8 LCD7:LCD8 LLZ7:LLZ8 LVV7:LVV8 MFR7:MFR8 MPN7:MPN8 MZJ7:MZJ8 NJF7:NJF8 NTB7:NTB8 OCX7:OCX8 OMT7:OMT8 OWP7:OWP8 PGL7:PGL8 PQH7:PQH8 QAD7:QAD8 QJZ7:QJZ8 QTV7:QTV8 RDR7:RDR8 RNN7:RNN8 RXJ7:RXJ8 SHF7:SHF8 SRB7:SRB8 TAX7:TAX8 TKT7:TKT8 TUP7:TUP8 UEL7:UEL8 UOH7:UOH8 UYD7:UYD8 VHZ7:VHZ8 VRV7:VRV8 WBR7:WBR8" xr:uid="{E6B69567-ECCC-4C0A-A75F-513D37932A53}">
      <formula1>$M$302:$M$356</formula1>
    </dataValidation>
    <dataValidation type="list" showInputMessage="1" showErrorMessage="1" sqref="SS7:SS8 IW7:IW8 WVI7:WVI8 WLM7:WLM8 WBQ7:WBQ8 VRU7:VRU8 VHY7:VHY8 UYC7:UYC8 UOG7:UOG8 UEK7:UEK8 TUO7:TUO8 TKS7:TKS8 TAW7:TAW8 SRA7:SRA8 SHE7:SHE8 RXI7:RXI8 RNM7:RNM8 RDQ7:RDQ8 QTU7:QTU8 QJY7:QJY8 QAC7:QAC8 PQG7:PQG8 PGK7:PGK8 OWO7:OWO8 OMS7:OMS8 OCW7:OCW8 NTA7:NTA8 NJE7:NJE8 MZI7:MZI8 MPM7:MPM8 MFQ7:MFQ8 LVU7:LVU8 LLY7:LLY8 LCC7:LCC8 KSG7:KSG8 KIK7:KIK8 JYO7:JYO8 JOS7:JOS8 JEW7:JEW8 IVA7:IVA8 ILE7:ILE8 IBI7:IBI8 HRM7:HRM8 HHQ7:HHQ8 GXU7:GXU8 GNY7:GNY8 GEC7:GEC8 FUG7:FUG8 FKK7:FKK8 FAO7:FAO8 EQS7:EQS8 EGW7:EGW8 DXA7:DXA8 DNE7:DNE8 DDI7:DDI8 CTM7:CTM8 CJQ7:CJQ8 BZU7:BZU8 BPY7:BPY8 BGC7:BGC8 AWG7:AWG8 AMK7:AMK8 ACO7:ACO8" xr:uid="{5C8B36C4-0E8E-4BE3-BA07-D5509C8E0B86}">
      <formula1>$N$302:$N$647</formula1>
    </dataValidation>
    <dataValidation type="list" showInputMessage="1" showErrorMessage="1" sqref="SP7:SP8 IT7:IT8 WVF7:WVF8 WLJ7:WLJ8 WBN7:WBN8 VRR7:VRR8 VHV7:VHV8 UXZ7:UXZ8 UOD7:UOD8 UEH7:UEH8 TUL7:TUL8 TKP7:TKP8 TAT7:TAT8 SQX7:SQX8 SHB7:SHB8 RXF7:RXF8 RNJ7:RNJ8 RDN7:RDN8 QTR7:QTR8 QJV7:QJV8 PZZ7:PZZ8 PQD7:PQD8 PGH7:PGH8 OWL7:OWL8 OMP7:OMP8 OCT7:OCT8 NSX7:NSX8 NJB7:NJB8 MZF7:MZF8 MPJ7:MPJ8 MFN7:MFN8 LVR7:LVR8 LLV7:LLV8 LBZ7:LBZ8 KSD7:KSD8 KIH7:KIH8 JYL7:JYL8 JOP7:JOP8 JET7:JET8 IUX7:IUX8 ILB7:ILB8 IBF7:IBF8 HRJ7:HRJ8 HHN7:HHN8 GXR7:GXR8 GNV7:GNV8 GDZ7:GDZ8 FUD7:FUD8 FKH7:FKH8 FAL7:FAL8 EQP7:EQP8 EGT7:EGT8 DWX7:DWX8 DNB7:DNB8 DDF7:DDF8 CTJ7:CTJ8 CJN7:CJN8 BZR7:BZR8 BPV7:BPV8 BFZ7:BFZ8 AWD7:AWD8 AMH7:AMH8 ACL7:ACL8" xr:uid="{18CB7DF8-B1ED-4455-87C1-A85BC91E9499}">
      <formula1>$G$302:$G$317</formula1>
    </dataValidation>
  </dataValidations>
  <pageMargins left="0.7" right="0.7" top="0.75" bottom="0.75" header="0.3" footer="0.3"/>
  <pageSetup scale="90" orientation="landscape"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N374"/>
  <sheetViews>
    <sheetView showGridLines="0" topLeftCell="A7" zoomScale="70" zoomScaleNormal="70" workbookViewId="0">
      <selection activeCell="E16" sqref="E16"/>
    </sheetView>
  </sheetViews>
  <sheetFormatPr baseColWidth="10" defaultColWidth="17.28515625" defaultRowHeight="11.25" x14ac:dyDescent="0.25"/>
  <cols>
    <col min="1" max="1" width="2.28515625" style="84" customWidth="1"/>
    <col min="2" max="2" width="23.5703125" style="240" customWidth="1"/>
    <col min="3" max="3" width="31.140625" style="263" customWidth="1"/>
    <col min="4" max="4" width="29.28515625" style="240" customWidth="1"/>
    <col min="5" max="5" width="30.42578125" style="240" customWidth="1"/>
    <col min="6" max="6" width="25.42578125" style="240" bestFit="1" customWidth="1"/>
    <col min="7" max="7" width="15.7109375" style="240" customWidth="1"/>
    <col min="8" max="8" width="15.28515625" style="240" customWidth="1"/>
    <col min="9" max="9" width="17.42578125" style="240" customWidth="1"/>
    <col min="10" max="10" width="18.7109375" style="240" customWidth="1"/>
    <col min="11" max="11" width="18.28515625" style="240" customWidth="1"/>
    <col min="12" max="13" width="12.28515625" style="240" customWidth="1"/>
    <col min="14" max="14" width="13.28515625" style="240" customWidth="1"/>
    <col min="15" max="15" width="17.28515625" style="84" customWidth="1"/>
    <col min="16" max="16384" width="17.28515625" style="84"/>
  </cols>
  <sheetData>
    <row r="1" spans="2:14" ht="23.65" customHeight="1" x14ac:dyDescent="0.25">
      <c r="B1" s="502" t="s">
        <v>867</v>
      </c>
      <c r="C1" s="503"/>
      <c r="D1" s="503"/>
      <c r="E1" s="503"/>
      <c r="F1" s="503"/>
      <c r="G1" s="503"/>
      <c r="H1" s="503"/>
      <c r="I1" s="503"/>
      <c r="J1" s="503"/>
      <c r="K1" s="503"/>
      <c r="L1" s="503"/>
      <c r="M1" s="503"/>
      <c r="N1" s="503"/>
    </row>
    <row r="2" spans="2:14" ht="34.15" customHeight="1" thickBot="1" x14ac:dyDescent="0.3">
      <c r="B2" s="499" t="s">
        <v>868</v>
      </c>
      <c r="C2" s="499"/>
      <c r="D2" s="499"/>
      <c r="E2" s="499"/>
      <c r="F2" s="499"/>
      <c r="G2" s="499"/>
      <c r="H2" s="499"/>
      <c r="I2" s="499"/>
      <c r="J2" s="499"/>
      <c r="K2" s="499"/>
      <c r="L2" s="499"/>
      <c r="M2" s="499"/>
      <c r="N2" s="499"/>
    </row>
    <row r="3" spans="2:14" ht="18" customHeight="1" thickBot="1" x14ac:dyDescent="0.3">
      <c r="B3" s="504" t="s">
        <v>869</v>
      </c>
      <c r="C3" s="506" t="s">
        <v>870</v>
      </c>
      <c r="D3" s="512" t="s">
        <v>871</v>
      </c>
      <c r="E3" s="506" t="s">
        <v>872</v>
      </c>
      <c r="F3" s="508" t="s">
        <v>873</v>
      </c>
      <c r="G3" s="508" t="s">
        <v>874</v>
      </c>
      <c r="H3" s="508" t="s">
        <v>875</v>
      </c>
      <c r="I3" s="506" t="s">
        <v>876</v>
      </c>
      <c r="J3" s="506" t="s">
        <v>877</v>
      </c>
      <c r="K3" s="510" t="s">
        <v>878</v>
      </c>
      <c r="L3" s="500" t="s">
        <v>879</v>
      </c>
      <c r="M3" s="500"/>
      <c r="N3" s="501"/>
    </row>
    <row r="4" spans="2:14" ht="47.25" customHeight="1" thickBot="1" x14ac:dyDescent="0.3">
      <c r="B4" s="505"/>
      <c r="C4" s="507"/>
      <c r="D4" s="513"/>
      <c r="E4" s="507"/>
      <c r="F4" s="509"/>
      <c r="G4" s="509"/>
      <c r="H4" s="509"/>
      <c r="I4" s="507"/>
      <c r="J4" s="507"/>
      <c r="K4" s="511"/>
      <c r="L4" s="300" t="s">
        <v>439</v>
      </c>
      <c r="M4" s="301" t="s">
        <v>440</v>
      </c>
      <c r="N4" s="302" t="s">
        <v>880</v>
      </c>
    </row>
    <row r="5" spans="2:14" s="237" customFormat="1" ht="45.75" customHeight="1" x14ac:dyDescent="0.25">
      <c r="B5" s="340" t="s">
        <v>881</v>
      </c>
      <c r="C5" s="266" t="s">
        <v>882</v>
      </c>
      <c r="D5" s="236" t="s">
        <v>883</v>
      </c>
      <c r="E5" s="267" t="s">
        <v>884</v>
      </c>
      <c r="F5" s="267" t="s">
        <v>455</v>
      </c>
      <c r="G5" s="267" t="s">
        <v>456</v>
      </c>
      <c r="H5" s="267" t="s">
        <v>457</v>
      </c>
      <c r="I5" s="236" t="s">
        <v>885</v>
      </c>
      <c r="J5" s="236" t="s">
        <v>886</v>
      </c>
      <c r="K5" s="332" t="s">
        <v>887</v>
      </c>
      <c r="L5" s="341">
        <v>0</v>
      </c>
      <c r="M5" s="236">
        <v>35</v>
      </c>
      <c r="N5" s="332">
        <f>+L5+M5</f>
        <v>35</v>
      </c>
    </row>
    <row r="6" spans="2:14" s="237" customFormat="1" ht="45.75" customHeight="1" x14ac:dyDescent="0.25">
      <c r="B6" s="333" t="s">
        <v>881</v>
      </c>
      <c r="C6" s="262" t="s">
        <v>882</v>
      </c>
      <c r="D6" s="239" t="s">
        <v>883</v>
      </c>
      <c r="E6" s="238" t="s">
        <v>888</v>
      </c>
      <c r="F6" s="243" t="s">
        <v>455</v>
      </c>
      <c r="G6" s="243" t="s">
        <v>456</v>
      </c>
      <c r="H6" s="243" t="s">
        <v>457</v>
      </c>
      <c r="I6" s="239" t="s">
        <v>885</v>
      </c>
      <c r="J6" s="239" t="s">
        <v>886</v>
      </c>
      <c r="K6" s="334" t="s">
        <v>889</v>
      </c>
      <c r="L6" s="350">
        <v>0</v>
      </c>
      <c r="M6" s="239">
        <v>37</v>
      </c>
      <c r="N6" s="342">
        <f>+L6+M6</f>
        <v>37</v>
      </c>
    </row>
    <row r="7" spans="2:14" s="237" customFormat="1" ht="45.75" customHeight="1" x14ac:dyDescent="0.25">
      <c r="B7" s="333" t="s">
        <v>890</v>
      </c>
      <c r="C7" s="262" t="s">
        <v>882</v>
      </c>
      <c r="D7" s="239" t="s">
        <v>883</v>
      </c>
      <c r="E7" s="243" t="s">
        <v>891</v>
      </c>
      <c r="F7" s="243" t="s">
        <v>455</v>
      </c>
      <c r="G7" s="243" t="s">
        <v>456</v>
      </c>
      <c r="H7" s="243" t="s">
        <v>694</v>
      </c>
      <c r="I7" s="239" t="s">
        <v>892</v>
      </c>
      <c r="J7" s="239" t="s">
        <v>886</v>
      </c>
      <c r="K7" s="342" t="s">
        <v>893</v>
      </c>
      <c r="L7" s="350">
        <v>0</v>
      </c>
      <c r="M7" s="239">
        <v>12</v>
      </c>
      <c r="N7" s="342">
        <f t="shared" ref="N7:N20" si="0">+L7+M7</f>
        <v>12</v>
      </c>
    </row>
    <row r="8" spans="2:14" s="237" customFormat="1" ht="45.75" customHeight="1" x14ac:dyDescent="0.25">
      <c r="B8" s="333" t="s">
        <v>894</v>
      </c>
      <c r="C8" s="262" t="s">
        <v>882</v>
      </c>
      <c r="D8" s="239" t="s">
        <v>883</v>
      </c>
      <c r="E8" s="243" t="s">
        <v>895</v>
      </c>
      <c r="F8" s="243" t="s">
        <v>455</v>
      </c>
      <c r="G8" s="243" t="s">
        <v>456</v>
      </c>
      <c r="H8" s="243" t="s">
        <v>818</v>
      </c>
      <c r="I8" s="239" t="s">
        <v>892</v>
      </c>
      <c r="J8" s="239" t="s">
        <v>886</v>
      </c>
      <c r="K8" s="342" t="s">
        <v>893</v>
      </c>
      <c r="L8" s="350">
        <v>0</v>
      </c>
      <c r="M8" s="239">
        <v>32</v>
      </c>
      <c r="N8" s="342">
        <f t="shared" si="0"/>
        <v>32</v>
      </c>
    </row>
    <row r="9" spans="2:14" s="237" customFormat="1" ht="45.75" customHeight="1" x14ac:dyDescent="0.25">
      <c r="B9" s="333" t="s">
        <v>896</v>
      </c>
      <c r="C9" s="262" t="s">
        <v>882</v>
      </c>
      <c r="D9" s="239" t="s">
        <v>883</v>
      </c>
      <c r="E9" s="243" t="s">
        <v>897</v>
      </c>
      <c r="F9" s="243" t="s">
        <v>455</v>
      </c>
      <c r="G9" s="243" t="s">
        <v>456</v>
      </c>
      <c r="H9" s="243" t="s">
        <v>694</v>
      </c>
      <c r="I9" s="239" t="s">
        <v>892</v>
      </c>
      <c r="J9" s="239" t="s">
        <v>886</v>
      </c>
      <c r="K9" s="342" t="s">
        <v>898</v>
      </c>
      <c r="L9" s="350">
        <v>0</v>
      </c>
      <c r="M9" s="239">
        <v>40</v>
      </c>
      <c r="N9" s="342">
        <f t="shared" si="0"/>
        <v>40</v>
      </c>
    </row>
    <row r="10" spans="2:14" s="237" customFormat="1" ht="45.75" customHeight="1" x14ac:dyDescent="0.25">
      <c r="B10" s="333" t="s">
        <v>899</v>
      </c>
      <c r="C10" s="262" t="s">
        <v>882</v>
      </c>
      <c r="D10" s="239" t="s">
        <v>883</v>
      </c>
      <c r="E10" s="243" t="s">
        <v>900</v>
      </c>
      <c r="F10" s="243" t="s">
        <v>455</v>
      </c>
      <c r="G10" s="243" t="s">
        <v>456</v>
      </c>
      <c r="H10" s="243" t="s">
        <v>462</v>
      </c>
      <c r="I10" s="239" t="s">
        <v>892</v>
      </c>
      <c r="J10" s="239" t="s">
        <v>886</v>
      </c>
      <c r="K10" s="342" t="s">
        <v>901</v>
      </c>
      <c r="L10" s="350">
        <v>0</v>
      </c>
      <c r="M10" s="239">
        <v>69</v>
      </c>
      <c r="N10" s="342">
        <f t="shared" si="0"/>
        <v>69</v>
      </c>
    </row>
    <row r="11" spans="2:14" s="237" customFormat="1" ht="47.25" customHeight="1" x14ac:dyDescent="0.25">
      <c r="B11" s="333" t="s">
        <v>899</v>
      </c>
      <c r="C11" s="262" t="s">
        <v>882</v>
      </c>
      <c r="D11" s="239" t="s">
        <v>883</v>
      </c>
      <c r="E11" s="243" t="s">
        <v>900</v>
      </c>
      <c r="F11" s="243" t="s">
        <v>455</v>
      </c>
      <c r="G11" s="243" t="s">
        <v>456</v>
      </c>
      <c r="H11" s="243" t="s">
        <v>462</v>
      </c>
      <c r="I11" s="239" t="s">
        <v>892</v>
      </c>
      <c r="J11" s="239" t="s">
        <v>886</v>
      </c>
      <c r="K11" s="342" t="s">
        <v>902</v>
      </c>
      <c r="L11" s="350">
        <v>0</v>
      </c>
      <c r="M11" s="239">
        <v>71</v>
      </c>
      <c r="N11" s="342">
        <f t="shared" si="0"/>
        <v>71</v>
      </c>
    </row>
    <row r="12" spans="2:14" s="237" customFormat="1" ht="47.25" customHeight="1" x14ac:dyDescent="0.25">
      <c r="B12" s="333" t="s">
        <v>903</v>
      </c>
      <c r="C12" s="262" t="s">
        <v>882</v>
      </c>
      <c r="D12" s="239" t="s">
        <v>883</v>
      </c>
      <c r="E12" s="243" t="s">
        <v>904</v>
      </c>
      <c r="F12" s="243" t="s">
        <v>455</v>
      </c>
      <c r="G12" s="243" t="s">
        <v>456</v>
      </c>
      <c r="H12" s="243" t="s">
        <v>462</v>
      </c>
      <c r="I12" s="239" t="s">
        <v>892</v>
      </c>
      <c r="J12" s="239" t="s">
        <v>905</v>
      </c>
      <c r="K12" s="342" t="s">
        <v>906</v>
      </c>
      <c r="L12" s="350">
        <v>0</v>
      </c>
      <c r="M12" s="239">
        <v>45</v>
      </c>
      <c r="N12" s="342">
        <f t="shared" si="0"/>
        <v>45</v>
      </c>
    </row>
    <row r="13" spans="2:14" s="237" customFormat="1" ht="47.25" customHeight="1" x14ac:dyDescent="0.25">
      <c r="B13" s="333" t="s">
        <v>907</v>
      </c>
      <c r="C13" s="262" t="s">
        <v>882</v>
      </c>
      <c r="D13" s="239" t="s">
        <v>883</v>
      </c>
      <c r="E13" s="243" t="s">
        <v>904</v>
      </c>
      <c r="F13" s="243" t="s">
        <v>455</v>
      </c>
      <c r="G13" s="243" t="s">
        <v>456</v>
      </c>
      <c r="H13" s="243" t="s">
        <v>462</v>
      </c>
      <c r="I13" s="239" t="s">
        <v>892</v>
      </c>
      <c r="J13" s="239" t="s">
        <v>905</v>
      </c>
      <c r="K13" s="342" t="s">
        <v>908</v>
      </c>
      <c r="L13" s="350">
        <v>0</v>
      </c>
      <c r="M13" s="239">
        <v>37</v>
      </c>
      <c r="N13" s="342">
        <f t="shared" si="0"/>
        <v>37</v>
      </c>
    </row>
    <row r="14" spans="2:14" s="237" customFormat="1" ht="50.25" customHeight="1" x14ac:dyDescent="0.25">
      <c r="B14" s="333" t="s">
        <v>448</v>
      </c>
      <c r="C14" s="262" t="s">
        <v>909</v>
      </c>
      <c r="D14" s="239" t="s">
        <v>883</v>
      </c>
      <c r="E14" s="243" t="s">
        <v>910</v>
      </c>
      <c r="F14" s="243" t="s">
        <v>455</v>
      </c>
      <c r="G14" s="243" t="s">
        <v>456</v>
      </c>
      <c r="H14" s="243" t="s">
        <v>457</v>
      </c>
      <c r="I14" s="239" t="s">
        <v>885</v>
      </c>
      <c r="J14" s="239" t="s">
        <v>886</v>
      </c>
      <c r="K14" s="342" t="s">
        <v>911</v>
      </c>
      <c r="L14" s="350">
        <v>0</v>
      </c>
      <c r="M14" s="239">
        <v>72</v>
      </c>
      <c r="N14" s="342">
        <f t="shared" si="0"/>
        <v>72</v>
      </c>
    </row>
    <row r="15" spans="2:14" s="237" customFormat="1" ht="50.25" customHeight="1" x14ac:dyDescent="0.25">
      <c r="B15" s="333" t="s">
        <v>459</v>
      </c>
      <c r="C15" s="262" t="s">
        <v>909</v>
      </c>
      <c r="D15" s="239" t="s">
        <v>883</v>
      </c>
      <c r="E15" s="243" t="s">
        <v>912</v>
      </c>
      <c r="F15" s="243" t="s">
        <v>455</v>
      </c>
      <c r="G15" s="243" t="s">
        <v>456</v>
      </c>
      <c r="H15" s="243" t="s">
        <v>462</v>
      </c>
      <c r="I15" s="239" t="s">
        <v>892</v>
      </c>
      <c r="J15" s="239" t="s">
        <v>886</v>
      </c>
      <c r="K15" s="342" t="s">
        <v>911</v>
      </c>
      <c r="L15" s="350">
        <v>0</v>
      </c>
      <c r="M15" s="239">
        <v>97</v>
      </c>
      <c r="N15" s="342">
        <f t="shared" si="0"/>
        <v>97</v>
      </c>
    </row>
    <row r="16" spans="2:14" s="237" customFormat="1" ht="50.25" customHeight="1" x14ac:dyDescent="0.25">
      <c r="B16" s="333" t="s">
        <v>913</v>
      </c>
      <c r="C16" s="262" t="s">
        <v>909</v>
      </c>
      <c r="D16" s="239" t="s">
        <v>883</v>
      </c>
      <c r="E16" s="243" t="s">
        <v>914</v>
      </c>
      <c r="F16" s="243" t="s">
        <v>469</v>
      </c>
      <c r="G16" s="243" t="s">
        <v>469</v>
      </c>
      <c r="H16" s="243" t="s">
        <v>469</v>
      </c>
      <c r="I16" s="239" t="s">
        <v>885</v>
      </c>
      <c r="J16" s="239" t="s">
        <v>886</v>
      </c>
      <c r="K16" s="342" t="s">
        <v>911</v>
      </c>
      <c r="L16" s="350">
        <v>0</v>
      </c>
      <c r="M16" s="239">
        <v>37</v>
      </c>
      <c r="N16" s="342">
        <f t="shared" si="0"/>
        <v>37</v>
      </c>
    </row>
    <row r="17" spans="2:14" s="237" customFormat="1" ht="50.25" customHeight="1" x14ac:dyDescent="0.25">
      <c r="B17" s="333" t="s">
        <v>915</v>
      </c>
      <c r="C17" s="262" t="s">
        <v>909</v>
      </c>
      <c r="D17" s="239" t="s">
        <v>883</v>
      </c>
      <c r="E17" s="243" t="s">
        <v>916</v>
      </c>
      <c r="F17" s="243" t="s">
        <v>455</v>
      </c>
      <c r="G17" s="243" t="s">
        <v>456</v>
      </c>
      <c r="H17" s="243" t="s">
        <v>462</v>
      </c>
      <c r="I17" s="239" t="s">
        <v>892</v>
      </c>
      <c r="J17" s="239" t="s">
        <v>886</v>
      </c>
      <c r="K17" s="342" t="s">
        <v>911</v>
      </c>
      <c r="L17" s="350">
        <v>0</v>
      </c>
      <c r="M17" s="239">
        <v>29</v>
      </c>
      <c r="N17" s="342">
        <f t="shared" si="0"/>
        <v>29</v>
      </c>
    </row>
    <row r="18" spans="2:14" s="237" customFormat="1" ht="50.25" customHeight="1" x14ac:dyDescent="0.25">
      <c r="B18" s="333" t="s">
        <v>917</v>
      </c>
      <c r="C18" s="262" t="s">
        <v>909</v>
      </c>
      <c r="D18" s="239" t="s">
        <v>883</v>
      </c>
      <c r="E18" s="243" t="s">
        <v>918</v>
      </c>
      <c r="F18" s="243" t="s">
        <v>455</v>
      </c>
      <c r="G18" s="243" t="s">
        <v>456</v>
      </c>
      <c r="H18" s="243" t="s">
        <v>694</v>
      </c>
      <c r="I18" s="239" t="s">
        <v>892</v>
      </c>
      <c r="J18" s="239" t="s">
        <v>886</v>
      </c>
      <c r="K18" s="342" t="s">
        <v>911</v>
      </c>
      <c r="L18" s="350">
        <v>0</v>
      </c>
      <c r="M18" s="239">
        <v>17</v>
      </c>
      <c r="N18" s="342">
        <f t="shared" si="0"/>
        <v>17</v>
      </c>
    </row>
    <row r="19" spans="2:14" s="237" customFormat="1" ht="50.25" customHeight="1" x14ac:dyDescent="0.25">
      <c r="B19" s="333" t="s">
        <v>919</v>
      </c>
      <c r="C19" s="262" t="s">
        <v>909</v>
      </c>
      <c r="D19" s="239" t="s">
        <v>883</v>
      </c>
      <c r="E19" s="243" t="s">
        <v>920</v>
      </c>
      <c r="F19" s="243" t="s">
        <v>455</v>
      </c>
      <c r="G19" s="243" t="s">
        <v>456</v>
      </c>
      <c r="H19" s="243" t="s">
        <v>818</v>
      </c>
      <c r="I19" s="239" t="s">
        <v>892</v>
      </c>
      <c r="J19" s="239" t="s">
        <v>886</v>
      </c>
      <c r="K19" s="342" t="s">
        <v>911</v>
      </c>
      <c r="L19" s="350">
        <v>0</v>
      </c>
      <c r="M19" s="239">
        <v>12</v>
      </c>
      <c r="N19" s="342">
        <f t="shared" si="0"/>
        <v>12</v>
      </c>
    </row>
    <row r="20" spans="2:14" s="237" customFormat="1" ht="50.25" customHeight="1" thickBot="1" x14ac:dyDescent="0.3">
      <c r="B20" s="335" t="s">
        <v>921</v>
      </c>
      <c r="C20" s="336" t="s">
        <v>909</v>
      </c>
      <c r="D20" s="337" t="s">
        <v>883</v>
      </c>
      <c r="E20" s="337" t="s">
        <v>922</v>
      </c>
      <c r="F20" s="338" t="s">
        <v>493</v>
      </c>
      <c r="G20" s="338" t="s">
        <v>493</v>
      </c>
      <c r="H20" s="338" t="s">
        <v>520</v>
      </c>
      <c r="I20" s="338" t="s">
        <v>892</v>
      </c>
      <c r="J20" s="338" t="s">
        <v>886</v>
      </c>
      <c r="K20" s="339" t="s">
        <v>911</v>
      </c>
      <c r="L20" s="343">
        <v>0</v>
      </c>
      <c r="M20" s="344">
        <v>37</v>
      </c>
      <c r="N20" s="342">
        <f t="shared" si="0"/>
        <v>37</v>
      </c>
    </row>
    <row r="21" spans="2:14" ht="19.899999999999999" customHeight="1" x14ac:dyDescent="0.25">
      <c r="N21" s="230">
        <f>+SUM(N5:N20)</f>
        <v>679</v>
      </c>
    </row>
    <row r="22" spans="2:14" ht="19.899999999999999" customHeight="1" thickBot="1" x14ac:dyDescent="0.3">
      <c r="N22" s="245" t="s">
        <v>50</v>
      </c>
    </row>
    <row r="23" spans="2:14" ht="19.899999999999999" customHeight="1" x14ac:dyDescent="0.25"/>
    <row r="24" spans="2:14" ht="19.899999999999999" customHeight="1" x14ac:dyDescent="0.25"/>
    <row r="25" spans="2:14" ht="19.899999999999999" customHeight="1" x14ac:dyDescent="0.25"/>
    <row r="27" spans="2:14" x14ac:dyDescent="0.25">
      <c r="B27" s="241" t="s">
        <v>923</v>
      </c>
      <c r="C27" s="264" t="s">
        <v>924</v>
      </c>
      <c r="D27" s="241"/>
      <c r="E27" s="241"/>
      <c r="F27" s="81" t="s">
        <v>436</v>
      </c>
      <c r="G27" s="81" t="s">
        <v>437</v>
      </c>
      <c r="H27" s="82" t="s">
        <v>438</v>
      </c>
      <c r="I27" s="97"/>
    </row>
    <row r="28" spans="2:14" x14ac:dyDescent="0.25">
      <c r="B28" s="241"/>
      <c r="E28" s="244"/>
      <c r="F28" s="97" t="s">
        <v>465</v>
      </c>
      <c r="G28" s="97" t="s">
        <v>466</v>
      </c>
      <c r="H28" s="203" t="s">
        <v>467</v>
      </c>
      <c r="I28" s="97"/>
    </row>
    <row r="29" spans="2:14" x14ac:dyDescent="0.25">
      <c r="B29" s="240" t="s">
        <v>885</v>
      </c>
      <c r="C29" s="265" t="s">
        <v>925</v>
      </c>
      <c r="D29" s="97"/>
      <c r="E29" s="242"/>
      <c r="F29" s="97" t="s">
        <v>469</v>
      </c>
      <c r="G29" s="97" t="s">
        <v>469</v>
      </c>
      <c r="H29" s="203" t="s">
        <v>470</v>
      </c>
      <c r="I29" s="97"/>
    </row>
    <row r="30" spans="2:14" x14ac:dyDescent="0.25">
      <c r="B30" s="240" t="s">
        <v>926</v>
      </c>
      <c r="C30" s="265" t="s">
        <v>905</v>
      </c>
      <c r="D30" s="97"/>
      <c r="E30" s="242"/>
      <c r="F30" s="97" t="s">
        <v>473</v>
      </c>
      <c r="G30" s="97" t="s">
        <v>474</v>
      </c>
      <c r="H30" s="203" t="s">
        <v>475</v>
      </c>
      <c r="I30" s="97"/>
    </row>
    <row r="31" spans="2:14" x14ac:dyDescent="0.25">
      <c r="B31" s="240" t="s">
        <v>927</v>
      </c>
      <c r="C31" s="265" t="s">
        <v>886</v>
      </c>
      <c r="D31" s="97"/>
      <c r="E31" s="242"/>
      <c r="F31" s="97" t="s">
        <v>477</v>
      </c>
      <c r="G31" s="97" t="s">
        <v>478</v>
      </c>
      <c r="H31" s="203" t="s">
        <v>479</v>
      </c>
      <c r="I31" s="97"/>
    </row>
    <row r="32" spans="2:14" x14ac:dyDescent="0.25">
      <c r="B32" s="97" t="s">
        <v>928</v>
      </c>
      <c r="C32" s="265" t="s">
        <v>929</v>
      </c>
      <c r="D32" s="97"/>
      <c r="E32" s="242"/>
      <c r="F32" s="97" t="s">
        <v>481</v>
      </c>
      <c r="G32" s="97" t="s">
        <v>482</v>
      </c>
      <c r="H32" s="203" t="s">
        <v>483</v>
      </c>
      <c r="I32" s="97"/>
    </row>
    <row r="33" spans="2:9" x14ac:dyDescent="0.25">
      <c r="B33" s="97" t="s">
        <v>930</v>
      </c>
      <c r="C33" s="265" t="s">
        <v>931</v>
      </c>
      <c r="D33" s="97"/>
      <c r="E33" s="242"/>
      <c r="F33" s="97" t="s">
        <v>484</v>
      </c>
      <c r="G33" s="97" t="s">
        <v>485</v>
      </c>
      <c r="H33" s="203" t="s">
        <v>486</v>
      </c>
      <c r="I33" s="97"/>
    </row>
    <row r="34" spans="2:9" x14ac:dyDescent="0.25">
      <c r="B34" s="97" t="s">
        <v>892</v>
      </c>
      <c r="C34" s="265" t="s">
        <v>932</v>
      </c>
      <c r="D34" s="97"/>
      <c r="E34" s="242"/>
      <c r="F34" s="97" t="s">
        <v>489</v>
      </c>
      <c r="G34" s="97" t="s">
        <v>490</v>
      </c>
      <c r="H34" s="203" t="s">
        <v>491</v>
      </c>
      <c r="I34" s="97"/>
    </row>
    <row r="35" spans="2:9" x14ac:dyDescent="0.25">
      <c r="B35" s="97"/>
      <c r="E35" s="242"/>
      <c r="F35" s="97" t="s">
        <v>493</v>
      </c>
      <c r="G35" s="97" t="s">
        <v>494</v>
      </c>
      <c r="H35" s="203" t="s">
        <v>495</v>
      </c>
      <c r="I35" s="97"/>
    </row>
    <row r="36" spans="2:9" x14ac:dyDescent="0.25">
      <c r="B36" s="97"/>
      <c r="E36" s="242"/>
      <c r="F36" s="97" t="s">
        <v>498</v>
      </c>
      <c r="G36" s="97" t="s">
        <v>499</v>
      </c>
      <c r="H36" s="203" t="s">
        <v>500</v>
      </c>
      <c r="I36" s="97"/>
    </row>
    <row r="37" spans="2:9" x14ac:dyDescent="0.25">
      <c r="E37" s="242"/>
      <c r="F37" s="97" t="s">
        <v>502</v>
      </c>
      <c r="G37" s="97" t="s">
        <v>503</v>
      </c>
      <c r="H37" s="203" t="s">
        <v>504</v>
      </c>
      <c r="I37" s="97"/>
    </row>
    <row r="38" spans="2:9" x14ac:dyDescent="0.25">
      <c r="E38" s="242"/>
      <c r="F38" s="97" t="s">
        <v>505</v>
      </c>
      <c r="G38" s="97" t="s">
        <v>508</v>
      </c>
      <c r="H38" s="203" t="s">
        <v>469</v>
      </c>
      <c r="I38" s="97"/>
    </row>
    <row r="39" spans="2:9" x14ac:dyDescent="0.25">
      <c r="E39" s="242"/>
      <c r="F39" s="97" t="s">
        <v>507</v>
      </c>
      <c r="G39" s="97" t="s">
        <v>511</v>
      </c>
      <c r="H39" s="203" t="s">
        <v>509</v>
      </c>
      <c r="I39" s="97"/>
    </row>
    <row r="40" spans="2:9" x14ac:dyDescent="0.25">
      <c r="E40" s="242"/>
      <c r="F40" s="97" t="s">
        <v>510</v>
      </c>
      <c r="G40" s="97" t="s">
        <v>513</v>
      </c>
      <c r="H40" s="203" t="s">
        <v>474</v>
      </c>
      <c r="I40" s="97"/>
    </row>
    <row r="41" spans="2:9" x14ac:dyDescent="0.25">
      <c r="E41" s="242"/>
      <c r="F41" s="97" t="s">
        <v>512</v>
      </c>
      <c r="G41" s="97" t="s">
        <v>514</v>
      </c>
      <c r="H41" s="203" t="s">
        <v>478</v>
      </c>
      <c r="I41" s="97"/>
    </row>
    <row r="42" spans="2:9" x14ac:dyDescent="0.25">
      <c r="E42" s="242"/>
      <c r="F42" s="97" t="s">
        <v>455</v>
      </c>
      <c r="G42" s="97" t="s">
        <v>517</v>
      </c>
      <c r="H42" s="203" t="s">
        <v>515</v>
      </c>
      <c r="I42" s="97"/>
    </row>
    <row r="43" spans="2:9" x14ac:dyDescent="0.25">
      <c r="E43" s="242"/>
      <c r="F43" s="97" t="s">
        <v>516</v>
      </c>
      <c r="G43" s="97" t="s">
        <v>520</v>
      </c>
      <c r="H43" s="203" t="s">
        <v>518</v>
      </c>
      <c r="I43" s="97"/>
    </row>
    <row r="44" spans="2:9" x14ac:dyDescent="0.25">
      <c r="E44" s="242"/>
      <c r="F44" s="97"/>
      <c r="G44" s="97" t="s">
        <v>523</v>
      </c>
      <c r="H44" s="203" t="s">
        <v>521</v>
      </c>
      <c r="I44" s="97"/>
    </row>
    <row r="45" spans="2:9" x14ac:dyDescent="0.25">
      <c r="E45" s="242"/>
      <c r="F45" s="97"/>
      <c r="G45" s="97" t="s">
        <v>525</v>
      </c>
      <c r="H45" s="203" t="s">
        <v>524</v>
      </c>
      <c r="I45" s="97"/>
    </row>
    <row r="46" spans="2:9" x14ac:dyDescent="0.25">
      <c r="E46" s="242"/>
      <c r="F46" s="97"/>
      <c r="G46" s="97" t="s">
        <v>528</v>
      </c>
      <c r="H46" s="203" t="s">
        <v>526</v>
      </c>
      <c r="I46" s="97"/>
    </row>
    <row r="47" spans="2:9" x14ac:dyDescent="0.25">
      <c r="E47" s="242"/>
      <c r="F47" s="97"/>
      <c r="G47" s="97" t="s">
        <v>530</v>
      </c>
      <c r="H47" s="203" t="s">
        <v>529</v>
      </c>
      <c r="I47" s="97"/>
    </row>
    <row r="48" spans="2:9" x14ac:dyDescent="0.25">
      <c r="E48" s="242"/>
      <c r="F48" s="97"/>
      <c r="G48" s="97" t="s">
        <v>533</v>
      </c>
      <c r="H48" s="203" t="s">
        <v>531</v>
      </c>
      <c r="I48" s="97"/>
    </row>
    <row r="49" spans="2:9" x14ac:dyDescent="0.25">
      <c r="E49" s="242"/>
      <c r="F49" s="97"/>
      <c r="G49" s="97" t="s">
        <v>535</v>
      </c>
      <c r="H49" s="203" t="s">
        <v>534</v>
      </c>
      <c r="I49" s="97"/>
    </row>
    <row r="50" spans="2:9" x14ac:dyDescent="0.25">
      <c r="E50" s="242"/>
      <c r="F50" s="97"/>
      <c r="G50" s="97" t="s">
        <v>538</v>
      </c>
      <c r="H50" s="203" t="s">
        <v>536</v>
      </c>
      <c r="I50" s="97"/>
    </row>
    <row r="51" spans="2:9" x14ac:dyDescent="0.25">
      <c r="E51" s="242"/>
      <c r="F51" s="97"/>
      <c r="G51" s="97" t="s">
        <v>540</v>
      </c>
      <c r="H51" s="203" t="s">
        <v>539</v>
      </c>
      <c r="I51" s="97"/>
    </row>
    <row r="52" spans="2:9" x14ac:dyDescent="0.25">
      <c r="E52" s="242"/>
      <c r="F52" s="97"/>
      <c r="G52" s="97" t="s">
        <v>542</v>
      </c>
      <c r="H52" s="203" t="s">
        <v>541</v>
      </c>
      <c r="I52" s="97"/>
    </row>
    <row r="53" spans="2:9" x14ac:dyDescent="0.25">
      <c r="E53" s="242"/>
      <c r="F53" s="97"/>
      <c r="G53" s="97" t="s">
        <v>545</v>
      </c>
      <c r="H53" s="203" t="s">
        <v>543</v>
      </c>
      <c r="I53" s="97"/>
    </row>
    <row r="54" spans="2:9" x14ac:dyDescent="0.25">
      <c r="E54" s="242"/>
      <c r="F54" s="97"/>
      <c r="G54" s="97" t="s">
        <v>547</v>
      </c>
      <c r="H54" s="203" t="s">
        <v>546</v>
      </c>
      <c r="I54" s="97"/>
    </row>
    <row r="55" spans="2:9" x14ac:dyDescent="0.25">
      <c r="E55" s="242"/>
      <c r="F55" s="97"/>
      <c r="G55" s="97" t="s">
        <v>549</v>
      </c>
      <c r="H55" s="203" t="s">
        <v>548</v>
      </c>
      <c r="I55" s="97"/>
    </row>
    <row r="56" spans="2:9" x14ac:dyDescent="0.25">
      <c r="E56" s="242"/>
      <c r="F56" s="97"/>
      <c r="G56" s="97" t="s">
        <v>551</v>
      </c>
      <c r="H56" s="203" t="s">
        <v>550</v>
      </c>
      <c r="I56" s="97"/>
    </row>
    <row r="57" spans="2:9" x14ac:dyDescent="0.25">
      <c r="E57" s="242"/>
      <c r="F57" s="97"/>
      <c r="G57" s="97" t="s">
        <v>553</v>
      </c>
      <c r="H57" s="203" t="s">
        <v>552</v>
      </c>
      <c r="I57" s="97"/>
    </row>
    <row r="58" spans="2:9" x14ac:dyDescent="0.25">
      <c r="E58" s="242"/>
      <c r="F58" s="97"/>
      <c r="G58" s="97" t="s">
        <v>555</v>
      </c>
      <c r="H58" s="203" t="s">
        <v>554</v>
      </c>
      <c r="I58" s="97"/>
    </row>
    <row r="59" spans="2:9" x14ac:dyDescent="0.25">
      <c r="E59" s="242"/>
      <c r="F59" s="97"/>
      <c r="G59" s="97" t="s">
        <v>507</v>
      </c>
      <c r="H59" s="203" t="s">
        <v>556</v>
      </c>
      <c r="I59" s="97"/>
    </row>
    <row r="60" spans="2:9" x14ac:dyDescent="0.25">
      <c r="B60" s="263"/>
      <c r="E60" s="242"/>
      <c r="F60" s="97"/>
      <c r="G60" s="97" t="s">
        <v>558</v>
      </c>
      <c r="H60" s="203" t="s">
        <v>557</v>
      </c>
      <c r="I60" s="97"/>
    </row>
    <row r="61" spans="2:9" x14ac:dyDescent="0.25">
      <c r="E61" s="242"/>
      <c r="F61" s="97"/>
      <c r="G61" s="97" t="s">
        <v>559</v>
      </c>
      <c r="H61" s="203" t="s">
        <v>503</v>
      </c>
      <c r="I61" s="97"/>
    </row>
    <row r="62" spans="2:9" x14ac:dyDescent="0.25">
      <c r="E62" s="242"/>
      <c r="F62" s="97"/>
      <c r="G62" s="97" t="s">
        <v>561</v>
      </c>
      <c r="H62" s="203" t="s">
        <v>560</v>
      </c>
      <c r="I62" s="97"/>
    </row>
    <row r="63" spans="2:9" x14ac:dyDescent="0.25">
      <c r="E63" s="242"/>
      <c r="F63" s="97"/>
      <c r="G63" s="97" t="s">
        <v>563</v>
      </c>
      <c r="H63" s="203" t="s">
        <v>562</v>
      </c>
      <c r="I63" s="97"/>
    </row>
    <row r="64" spans="2:9" x14ac:dyDescent="0.25">
      <c r="E64" s="242"/>
      <c r="F64" s="97"/>
      <c r="G64" s="97" t="s">
        <v>566</v>
      </c>
      <c r="H64" s="203" t="s">
        <v>564</v>
      </c>
      <c r="I64" s="97"/>
    </row>
    <row r="65" spans="5:9" x14ac:dyDescent="0.25">
      <c r="E65" s="242"/>
      <c r="F65" s="97"/>
      <c r="G65" s="97" t="s">
        <v>567</v>
      </c>
      <c r="H65" s="203" t="s">
        <v>565</v>
      </c>
      <c r="I65" s="97"/>
    </row>
    <row r="66" spans="5:9" x14ac:dyDescent="0.25">
      <c r="E66" s="242"/>
      <c r="F66" s="97"/>
      <c r="G66" s="97" t="s">
        <v>569</v>
      </c>
      <c r="H66" s="203" t="s">
        <v>511</v>
      </c>
      <c r="I66" s="97"/>
    </row>
    <row r="67" spans="5:9" x14ac:dyDescent="0.25">
      <c r="E67" s="242"/>
      <c r="F67" s="97"/>
      <c r="G67" s="97" t="s">
        <v>571</v>
      </c>
      <c r="H67" s="203" t="s">
        <v>568</v>
      </c>
      <c r="I67" s="97"/>
    </row>
    <row r="68" spans="5:9" x14ac:dyDescent="0.25">
      <c r="E68" s="242"/>
      <c r="F68" s="97"/>
      <c r="G68" s="97" t="s">
        <v>573</v>
      </c>
      <c r="H68" s="203" t="s">
        <v>570</v>
      </c>
      <c r="I68" s="97"/>
    </row>
    <row r="69" spans="5:9" x14ac:dyDescent="0.25">
      <c r="E69" s="242"/>
      <c r="F69" s="97"/>
      <c r="G69" s="97" t="s">
        <v>575</v>
      </c>
      <c r="H69" s="203" t="s">
        <v>572</v>
      </c>
      <c r="I69" s="97"/>
    </row>
    <row r="70" spans="5:9" x14ac:dyDescent="0.25">
      <c r="E70" s="242"/>
      <c r="F70" s="97"/>
      <c r="G70" s="97" t="s">
        <v>577</v>
      </c>
      <c r="H70" s="203" t="s">
        <v>574</v>
      </c>
      <c r="I70" s="97"/>
    </row>
    <row r="71" spans="5:9" x14ac:dyDescent="0.25">
      <c r="E71" s="242"/>
      <c r="F71" s="97"/>
      <c r="G71" s="97" t="s">
        <v>579</v>
      </c>
      <c r="H71" s="203" t="s">
        <v>576</v>
      </c>
      <c r="I71" s="97"/>
    </row>
    <row r="72" spans="5:9" x14ac:dyDescent="0.25">
      <c r="E72" s="242"/>
      <c r="F72" s="97"/>
      <c r="G72" s="97" t="s">
        <v>456</v>
      </c>
      <c r="H72" s="203" t="s">
        <v>578</v>
      </c>
      <c r="I72" s="97"/>
    </row>
    <row r="73" spans="5:9" x14ac:dyDescent="0.25">
      <c r="E73" s="242"/>
      <c r="F73" s="97"/>
      <c r="G73" s="97" t="s">
        <v>582</v>
      </c>
      <c r="H73" s="203" t="s">
        <v>580</v>
      </c>
      <c r="I73" s="97"/>
    </row>
    <row r="74" spans="5:9" x14ac:dyDescent="0.25">
      <c r="E74" s="242"/>
      <c r="F74" s="97"/>
      <c r="G74" s="97" t="s">
        <v>584</v>
      </c>
      <c r="H74" s="203" t="s">
        <v>581</v>
      </c>
      <c r="I74" s="97"/>
    </row>
    <row r="75" spans="5:9" x14ac:dyDescent="0.25">
      <c r="E75" s="242"/>
      <c r="F75" s="97"/>
      <c r="G75" s="97" t="s">
        <v>586</v>
      </c>
      <c r="H75" s="203" t="s">
        <v>583</v>
      </c>
      <c r="I75" s="97"/>
    </row>
    <row r="76" spans="5:9" x14ac:dyDescent="0.25">
      <c r="E76" s="242"/>
      <c r="F76" s="97"/>
      <c r="G76" s="97" t="s">
        <v>588</v>
      </c>
      <c r="H76" s="203" t="s">
        <v>585</v>
      </c>
      <c r="I76" s="97"/>
    </row>
    <row r="77" spans="5:9" x14ac:dyDescent="0.25">
      <c r="E77" s="242"/>
      <c r="F77" s="97"/>
      <c r="G77" s="97" t="s">
        <v>590</v>
      </c>
      <c r="H77" s="203" t="s">
        <v>587</v>
      </c>
      <c r="I77" s="97"/>
    </row>
    <row r="78" spans="5:9" x14ac:dyDescent="0.25">
      <c r="E78" s="242"/>
      <c r="F78" s="97"/>
      <c r="G78" s="97" t="s">
        <v>592</v>
      </c>
      <c r="H78" s="203" t="s">
        <v>589</v>
      </c>
      <c r="I78" s="97"/>
    </row>
    <row r="79" spans="5:9" x14ac:dyDescent="0.25">
      <c r="E79" s="242"/>
      <c r="F79" s="97"/>
      <c r="G79" s="97" t="s">
        <v>594</v>
      </c>
      <c r="H79" s="203" t="s">
        <v>591</v>
      </c>
      <c r="I79" s="97"/>
    </row>
    <row r="80" spans="5:9" x14ac:dyDescent="0.25">
      <c r="E80" s="242"/>
      <c r="F80" s="97"/>
      <c r="G80" s="97" t="s">
        <v>481</v>
      </c>
      <c r="H80" s="203" t="s">
        <v>593</v>
      </c>
      <c r="I80" s="97"/>
    </row>
    <row r="81" spans="5:9" x14ac:dyDescent="0.25">
      <c r="E81" s="242"/>
      <c r="F81" s="97"/>
      <c r="G81" s="97" t="s">
        <v>599</v>
      </c>
      <c r="H81" s="203" t="s">
        <v>595</v>
      </c>
      <c r="I81" s="97"/>
    </row>
    <row r="82" spans="5:9" x14ac:dyDescent="0.25">
      <c r="E82" s="242"/>
      <c r="F82" s="97"/>
      <c r="G82" s="97" t="s">
        <v>933</v>
      </c>
      <c r="H82" s="203" t="s">
        <v>596</v>
      </c>
      <c r="I82" s="97"/>
    </row>
    <row r="83" spans="5:9" x14ac:dyDescent="0.25">
      <c r="E83" s="242"/>
      <c r="F83" s="97"/>
      <c r="G83" s="97" t="s">
        <v>597</v>
      </c>
      <c r="H83" s="203" t="s">
        <v>598</v>
      </c>
      <c r="I83" s="97"/>
    </row>
    <row r="84" spans="5:9" x14ac:dyDescent="0.25">
      <c r="E84" s="242"/>
      <c r="F84" s="97"/>
      <c r="G84" s="97"/>
      <c r="H84" s="203" t="s">
        <v>600</v>
      </c>
      <c r="I84" s="97"/>
    </row>
    <row r="85" spans="5:9" x14ac:dyDescent="0.25">
      <c r="E85" s="242"/>
      <c r="F85" s="97"/>
      <c r="G85" s="97"/>
      <c r="H85" s="203" t="s">
        <v>601</v>
      </c>
      <c r="I85" s="97"/>
    </row>
    <row r="86" spans="5:9" x14ac:dyDescent="0.25">
      <c r="E86" s="242"/>
      <c r="F86" s="97"/>
      <c r="G86" s="97"/>
      <c r="H86" s="203" t="s">
        <v>602</v>
      </c>
      <c r="I86" s="97"/>
    </row>
    <row r="87" spans="5:9" x14ac:dyDescent="0.25">
      <c r="E87" s="242"/>
      <c r="F87" s="97"/>
      <c r="G87" s="97"/>
      <c r="H87" s="203" t="s">
        <v>603</v>
      </c>
      <c r="I87" s="97"/>
    </row>
    <row r="88" spans="5:9" x14ac:dyDescent="0.25">
      <c r="E88" s="242"/>
      <c r="F88" s="97"/>
      <c r="G88" s="97"/>
      <c r="H88" s="203" t="s">
        <v>604</v>
      </c>
      <c r="I88" s="97"/>
    </row>
    <row r="89" spans="5:9" x14ac:dyDescent="0.25">
      <c r="E89" s="242"/>
      <c r="F89" s="97"/>
      <c r="G89" s="97"/>
      <c r="H89" s="203" t="s">
        <v>520</v>
      </c>
      <c r="I89" s="97"/>
    </row>
    <row r="90" spans="5:9" x14ac:dyDescent="0.25">
      <c r="E90" s="242"/>
      <c r="F90" s="97"/>
      <c r="G90" s="97"/>
      <c r="H90" s="203" t="s">
        <v>605</v>
      </c>
      <c r="I90" s="97"/>
    </row>
    <row r="91" spans="5:9" x14ac:dyDescent="0.25">
      <c r="E91" s="242"/>
      <c r="F91" s="97"/>
      <c r="G91" s="97"/>
      <c r="H91" s="203" t="s">
        <v>606</v>
      </c>
      <c r="I91" s="97"/>
    </row>
    <row r="92" spans="5:9" x14ac:dyDescent="0.25">
      <c r="E92" s="242"/>
      <c r="F92" s="97"/>
      <c r="G92" s="97"/>
      <c r="H92" s="203" t="s">
        <v>607</v>
      </c>
      <c r="I92" s="97"/>
    </row>
    <row r="93" spans="5:9" x14ac:dyDescent="0.25">
      <c r="E93" s="242"/>
      <c r="F93" s="97"/>
      <c r="G93" s="97"/>
      <c r="H93" s="203" t="s">
        <v>608</v>
      </c>
      <c r="I93" s="97"/>
    </row>
    <row r="94" spans="5:9" x14ac:dyDescent="0.25">
      <c r="E94" s="242"/>
      <c r="F94" s="97"/>
      <c r="G94" s="97"/>
      <c r="H94" s="203" t="s">
        <v>609</v>
      </c>
      <c r="I94" s="97"/>
    </row>
    <row r="95" spans="5:9" x14ac:dyDescent="0.25">
      <c r="E95" s="242"/>
      <c r="F95" s="97"/>
      <c r="G95" s="97"/>
      <c r="H95" s="203" t="s">
        <v>610</v>
      </c>
      <c r="I95" s="97"/>
    </row>
    <row r="96" spans="5:9" x14ac:dyDescent="0.25">
      <c r="E96" s="242"/>
      <c r="F96" s="97"/>
      <c r="G96" s="97"/>
      <c r="H96" s="203" t="s">
        <v>611</v>
      </c>
      <c r="I96" s="97"/>
    </row>
    <row r="97" spans="5:9" x14ac:dyDescent="0.25">
      <c r="E97" s="242"/>
      <c r="F97" s="97"/>
      <c r="G97" s="97"/>
      <c r="H97" s="203" t="s">
        <v>612</v>
      </c>
      <c r="I97" s="97"/>
    </row>
    <row r="98" spans="5:9" x14ac:dyDescent="0.25">
      <c r="E98" s="242"/>
      <c r="F98" s="97"/>
      <c r="G98" s="97"/>
      <c r="H98" s="203" t="s">
        <v>528</v>
      </c>
      <c r="I98" s="97"/>
    </row>
    <row r="99" spans="5:9" x14ac:dyDescent="0.25">
      <c r="E99" s="242"/>
      <c r="F99" s="97"/>
      <c r="G99" s="97"/>
      <c r="H99" s="203" t="s">
        <v>613</v>
      </c>
      <c r="I99" s="97"/>
    </row>
    <row r="100" spans="5:9" x14ac:dyDescent="0.25">
      <c r="E100" s="242"/>
      <c r="F100" s="97"/>
      <c r="G100" s="97"/>
      <c r="H100" s="203" t="s">
        <v>614</v>
      </c>
      <c r="I100" s="97"/>
    </row>
    <row r="101" spans="5:9" x14ac:dyDescent="0.25">
      <c r="E101" s="242"/>
      <c r="F101" s="97"/>
      <c r="G101" s="97"/>
      <c r="H101" s="203" t="s">
        <v>615</v>
      </c>
      <c r="I101" s="97"/>
    </row>
    <row r="102" spans="5:9" x14ac:dyDescent="0.25">
      <c r="E102" s="242"/>
      <c r="F102" s="97"/>
      <c r="G102" s="97"/>
      <c r="H102" s="203" t="s">
        <v>616</v>
      </c>
      <c r="I102" s="97"/>
    </row>
    <row r="103" spans="5:9" x14ac:dyDescent="0.25">
      <c r="E103" s="242"/>
      <c r="F103" s="97"/>
      <c r="G103" s="97"/>
      <c r="H103" s="203" t="s">
        <v>617</v>
      </c>
      <c r="I103" s="97"/>
    </row>
    <row r="104" spans="5:9" x14ac:dyDescent="0.25">
      <c r="E104" s="242"/>
      <c r="F104" s="97"/>
      <c r="G104" s="97"/>
      <c r="H104" s="203" t="s">
        <v>618</v>
      </c>
      <c r="I104" s="97"/>
    </row>
    <row r="105" spans="5:9" x14ac:dyDescent="0.25">
      <c r="E105" s="242"/>
      <c r="F105" s="97"/>
      <c r="G105" s="97"/>
      <c r="H105" s="203" t="s">
        <v>619</v>
      </c>
      <c r="I105" s="97"/>
    </row>
    <row r="106" spans="5:9" x14ac:dyDescent="0.25">
      <c r="E106" s="242"/>
      <c r="F106" s="97"/>
      <c r="G106" s="97"/>
      <c r="H106" s="203" t="s">
        <v>533</v>
      </c>
      <c r="I106" s="97"/>
    </row>
    <row r="107" spans="5:9" x14ac:dyDescent="0.25">
      <c r="E107" s="242"/>
      <c r="F107" s="97"/>
      <c r="G107" s="97"/>
      <c r="H107" s="203" t="s">
        <v>620</v>
      </c>
      <c r="I107" s="97"/>
    </row>
    <row r="108" spans="5:9" x14ac:dyDescent="0.25">
      <c r="E108" s="242"/>
      <c r="F108" s="97"/>
      <c r="G108" s="97"/>
      <c r="H108" s="203" t="s">
        <v>621</v>
      </c>
      <c r="I108" s="97"/>
    </row>
    <row r="109" spans="5:9" x14ac:dyDescent="0.25">
      <c r="E109" s="242"/>
      <c r="F109" s="97"/>
      <c r="G109" s="97"/>
      <c r="H109" s="203" t="s">
        <v>622</v>
      </c>
      <c r="I109" s="97"/>
    </row>
    <row r="110" spans="5:9" x14ac:dyDescent="0.25">
      <c r="E110" s="242"/>
      <c r="F110" s="97"/>
      <c r="G110" s="97"/>
      <c r="H110" s="203" t="s">
        <v>623</v>
      </c>
      <c r="I110" s="97"/>
    </row>
    <row r="111" spans="5:9" x14ac:dyDescent="0.25">
      <c r="E111" s="242"/>
      <c r="F111" s="97"/>
      <c r="G111" s="97"/>
      <c r="H111" s="203" t="s">
        <v>624</v>
      </c>
      <c r="I111" s="97"/>
    </row>
    <row r="112" spans="5:9" x14ac:dyDescent="0.25">
      <c r="E112" s="242"/>
      <c r="F112" s="97"/>
      <c r="G112" s="97"/>
      <c r="H112" s="203" t="s">
        <v>625</v>
      </c>
      <c r="I112" s="97"/>
    </row>
    <row r="113" spans="5:9" x14ac:dyDescent="0.25">
      <c r="E113" s="242"/>
      <c r="F113" s="97"/>
      <c r="G113" s="97"/>
      <c r="H113" s="203" t="s">
        <v>626</v>
      </c>
      <c r="I113" s="97"/>
    </row>
    <row r="114" spans="5:9" x14ac:dyDescent="0.25">
      <c r="E114" s="242"/>
      <c r="F114" s="97"/>
      <c r="G114" s="97"/>
      <c r="H114" s="203" t="s">
        <v>627</v>
      </c>
      <c r="I114" s="97"/>
    </row>
    <row r="115" spans="5:9" x14ac:dyDescent="0.25">
      <c r="E115" s="242"/>
      <c r="F115" s="97"/>
      <c r="G115" s="97"/>
      <c r="H115" s="203" t="s">
        <v>628</v>
      </c>
      <c r="I115" s="97"/>
    </row>
    <row r="116" spans="5:9" x14ac:dyDescent="0.25">
      <c r="E116" s="242"/>
      <c r="F116" s="97"/>
      <c r="G116" s="97"/>
      <c r="H116" s="203" t="s">
        <v>629</v>
      </c>
      <c r="I116" s="97"/>
    </row>
    <row r="117" spans="5:9" x14ac:dyDescent="0.25">
      <c r="E117" s="242"/>
      <c r="F117" s="97"/>
      <c r="G117" s="97"/>
      <c r="H117" s="203" t="s">
        <v>630</v>
      </c>
      <c r="I117" s="97"/>
    </row>
    <row r="118" spans="5:9" x14ac:dyDescent="0.25">
      <c r="E118" s="242"/>
      <c r="F118" s="97"/>
      <c r="G118" s="97"/>
      <c r="H118" s="203" t="s">
        <v>631</v>
      </c>
      <c r="I118" s="97"/>
    </row>
    <row r="119" spans="5:9" x14ac:dyDescent="0.25">
      <c r="E119" s="242"/>
      <c r="F119" s="97"/>
      <c r="G119" s="97"/>
      <c r="H119" s="203" t="s">
        <v>632</v>
      </c>
      <c r="I119" s="97"/>
    </row>
    <row r="120" spans="5:9" x14ac:dyDescent="0.25">
      <c r="E120" s="242"/>
      <c r="F120" s="97"/>
      <c r="G120" s="97"/>
      <c r="H120" s="203" t="s">
        <v>633</v>
      </c>
      <c r="I120" s="97"/>
    </row>
    <row r="121" spans="5:9" x14ac:dyDescent="0.25">
      <c r="E121" s="242"/>
      <c r="F121" s="97"/>
      <c r="G121" s="97"/>
      <c r="H121" s="203" t="s">
        <v>634</v>
      </c>
      <c r="I121" s="97"/>
    </row>
    <row r="122" spans="5:9" x14ac:dyDescent="0.25">
      <c r="E122" s="242"/>
      <c r="F122" s="97"/>
      <c r="G122" s="97"/>
      <c r="H122" s="203" t="s">
        <v>635</v>
      </c>
      <c r="I122" s="97"/>
    </row>
    <row r="123" spans="5:9" x14ac:dyDescent="0.25">
      <c r="E123" s="242"/>
      <c r="F123" s="97"/>
      <c r="G123" s="97"/>
      <c r="H123" s="203" t="s">
        <v>636</v>
      </c>
      <c r="I123" s="97"/>
    </row>
    <row r="124" spans="5:9" x14ac:dyDescent="0.25">
      <c r="E124" s="242"/>
      <c r="F124" s="97"/>
      <c r="G124" s="97"/>
      <c r="H124" s="203" t="s">
        <v>637</v>
      </c>
      <c r="I124" s="97"/>
    </row>
    <row r="125" spans="5:9" x14ac:dyDescent="0.25">
      <c r="E125" s="242"/>
      <c r="F125" s="97"/>
      <c r="G125" s="97"/>
      <c r="H125" s="203" t="s">
        <v>638</v>
      </c>
      <c r="I125" s="97"/>
    </row>
    <row r="126" spans="5:9" x14ac:dyDescent="0.25">
      <c r="E126" s="242"/>
      <c r="F126" s="97"/>
      <c r="G126" s="97"/>
      <c r="H126" s="203" t="s">
        <v>639</v>
      </c>
      <c r="I126" s="97"/>
    </row>
    <row r="127" spans="5:9" x14ac:dyDescent="0.25">
      <c r="E127" s="242"/>
      <c r="F127" s="97"/>
      <c r="G127" s="97"/>
      <c r="H127" s="203" t="s">
        <v>640</v>
      </c>
      <c r="I127" s="97"/>
    </row>
    <row r="128" spans="5:9" x14ac:dyDescent="0.25">
      <c r="E128" s="242"/>
      <c r="F128" s="97"/>
      <c r="G128" s="97"/>
      <c r="H128" s="203" t="s">
        <v>641</v>
      </c>
      <c r="I128" s="97"/>
    </row>
    <row r="129" spans="5:9" x14ac:dyDescent="0.25">
      <c r="E129" s="242"/>
      <c r="F129" s="97"/>
      <c r="G129" s="97"/>
      <c r="H129" s="203" t="s">
        <v>642</v>
      </c>
      <c r="I129" s="97"/>
    </row>
    <row r="130" spans="5:9" x14ac:dyDescent="0.25">
      <c r="E130" s="242"/>
      <c r="F130" s="97"/>
      <c r="G130" s="97"/>
      <c r="H130" s="203" t="s">
        <v>643</v>
      </c>
      <c r="I130" s="97"/>
    </row>
    <row r="131" spans="5:9" x14ac:dyDescent="0.25">
      <c r="E131" s="242"/>
      <c r="F131" s="97"/>
      <c r="G131" s="97"/>
      <c r="H131" s="203" t="s">
        <v>644</v>
      </c>
      <c r="I131" s="97"/>
    </row>
    <row r="132" spans="5:9" x14ac:dyDescent="0.25">
      <c r="E132" s="242"/>
      <c r="F132" s="97"/>
      <c r="G132" s="97"/>
      <c r="H132" s="203" t="s">
        <v>645</v>
      </c>
      <c r="I132" s="97"/>
    </row>
    <row r="133" spans="5:9" x14ac:dyDescent="0.25">
      <c r="E133" s="242"/>
      <c r="F133" s="97"/>
      <c r="G133" s="97"/>
      <c r="H133" s="203" t="s">
        <v>646</v>
      </c>
      <c r="I133" s="97"/>
    </row>
    <row r="134" spans="5:9" x14ac:dyDescent="0.25">
      <c r="E134" s="242"/>
      <c r="F134" s="97"/>
      <c r="G134" s="97"/>
      <c r="H134" s="203" t="s">
        <v>647</v>
      </c>
      <c r="I134" s="97"/>
    </row>
    <row r="135" spans="5:9" x14ac:dyDescent="0.25">
      <c r="E135" s="242"/>
      <c r="F135" s="97"/>
      <c r="G135" s="97"/>
      <c r="H135" s="203" t="s">
        <v>648</v>
      </c>
      <c r="I135" s="97"/>
    </row>
    <row r="136" spans="5:9" x14ac:dyDescent="0.25">
      <c r="E136" s="242"/>
      <c r="F136" s="97"/>
      <c r="G136" s="97"/>
      <c r="H136" s="203" t="s">
        <v>542</v>
      </c>
      <c r="I136" s="97"/>
    </row>
    <row r="137" spans="5:9" x14ac:dyDescent="0.25">
      <c r="E137" s="242"/>
      <c r="F137" s="97"/>
      <c r="G137" s="97"/>
      <c r="H137" s="203" t="s">
        <v>649</v>
      </c>
      <c r="I137" s="97"/>
    </row>
    <row r="138" spans="5:9" x14ac:dyDescent="0.25">
      <c r="E138" s="242"/>
      <c r="F138" s="97"/>
      <c r="G138" s="97"/>
      <c r="H138" s="203" t="s">
        <v>650</v>
      </c>
      <c r="I138" s="97"/>
    </row>
    <row r="139" spans="5:9" x14ac:dyDescent="0.25">
      <c r="E139" s="242"/>
      <c r="F139" s="97"/>
      <c r="G139" s="97"/>
      <c r="H139" s="203" t="s">
        <v>651</v>
      </c>
      <c r="I139" s="97"/>
    </row>
    <row r="140" spans="5:9" x14ac:dyDescent="0.25">
      <c r="E140" s="242"/>
      <c r="F140" s="97"/>
      <c r="G140" s="97"/>
      <c r="H140" s="203" t="s">
        <v>652</v>
      </c>
      <c r="I140" s="97"/>
    </row>
    <row r="141" spans="5:9" x14ac:dyDescent="0.25">
      <c r="E141" s="242"/>
      <c r="F141" s="97"/>
      <c r="G141" s="97"/>
      <c r="H141" s="203" t="s">
        <v>653</v>
      </c>
      <c r="I141" s="97"/>
    </row>
    <row r="142" spans="5:9" x14ac:dyDescent="0.25">
      <c r="E142" s="242"/>
      <c r="F142" s="97"/>
      <c r="G142" s="97"/>
      <c r="H142" s="203" t="s">
        <v>547</v>
      </c>
      <c r="I142" s="97"/>
    </row>
    <row r="143" spans="5:9" x14ac:dyDescent="0.25">
      <c r="E143" s="242"/>
      <c r="F143" s="97"/>
      <c r="G143" s="97"/>
      <c r="H143" s="203" t="s">
        <v>654</v>
      </c>
      <c r="I143" s="97"/>
    </row>
    <row r="144" spans="5:9" x14ac:dyDescent="0.25">
      <c r="E144" s="242"/>
      <c r="F144" s="97"/>
      <c r="G144" s="97"/>
      <c r="H144" s="203" t="s">
        <v>655</v>
      </c>
      <c r="I144" s="97"/>
    </row>
    <row r="145" spans="5:9" x14ac:dyDescent="0.25">
      <c r="E145" s="242"/>
      <c r="F145" s="97"/>
      <c r="G145" s="97"/>
      <c r="H145" s="203" t="s">
        <v>656</v>
      </c>
      <c r="I145" s="97"/>
    </row>
    <row r="146" spans="5:9" x14ac:dyDescent="0.25">
      <c r="E146" s="242"/>
      <c r="F146" s="97"/>
      <c r="G146" s="97"/>
      <c r="H146" s="203" t="s">
        <v>657</v>
      </c>
      <c r="I146" s="97"/>
    </row>
    <row r="147" spans="5:9" x14ac:dyDescent="0.25">
      <c r="E147" s="242"/>
      <c r="F147" s="97"/>
      <c r="G147" s="97"/>
      <c r="H147" s="203" t="s">
        <v>658</v>
      </c>
      <c r="I147" s="97"/>
    </row>
    <row r="148" spans="5:9" x14ac:dyDescent="0.25">
      <c r="E148" s="242"/>
      <c r="F148" s="97"/>
      <c r="G148" s="97"/>
      <c r="H148" s="203" t="s">
        <v>659</v>
      </c>
      <c r="I148" s="97"/>
    </row>
    <row r="149" spans="5:9" x14ac:dyDescent="0.25">
      <c r="E149" s="242"/>
      <c r="F149" s="97"/>
      <c r="G149" s="97"/>
      <c r="H149" s="203" t="s">
        <v>462</v>
      </c>
      <c r="I149" s="97"/>
    </row>
    <row r="150" spans="5:9" x14ac:dyDescent="0.25">
      <c r="E150" s="242"/>
      <c r="F150" s="97"/>
      <c r="G150" s="97"/>
      <c r="H150" s="203" t="s">
        <v>660</v>
      </c>
      <c r="I150" s="97"/>
    </row>
    <row r="151" spans="5:9" x14ac:dyDescent="0.25">
      <c r="E151" s="242"/>
      <c r="F151" s="97"/>
      <c r="G151" s="97"/>
      <c r="H151" s="203" t="s">
        <v>661</v>
      </c>
      <c r="I151" s="97"/>
    </row>
    <row r="152" spans="5:9" x14ac:dyDescent="0.25">
      <c r="E152" s="242"/>
      <c r="F152" s="97"/>
      <c r="G152" s="97"/>
      <c r="H152" s="203" t="s">
        <v>662</v>
      </c>
      <c r="I152" s="97"/>
    </row>
    <row r="153" spans="5:9" x14ac:dyDescent="0.25">
      <c r="E153" s="242"/>
      <c r="F153" s="97"/>
      <c r="G153" s="97"/>
      <c r="H153" s="203" t="s">
        <v>663</v>
      </c>
      <c r="I153" s="97"/>
    </row>
    <row r="154" spans="5:9" x14ac:dyDescent="0.25">
      <c r="E154" s="242"/>
      <c r="F154" s="97"/>
      <c r="G154" s="97"/>
      <c r="H154" s="203" t="s">
        <v>664</v>
      </c>
      <c r="I154" s="97"/>
    </row>
    <row r="155" spans="5:9" x14ac:dyDescent="0.25">
      <c r="E155" s="242"/>
      <c r="F155" s="97"/>
      <c r="G155" s="97"/>
      <c r="H155" s="203" t="s">
        <v>665</v>
      </c>
      <c r="I155" s="97"/>
    </row>
    <row r="156" spans="5:9" x14ac:dyDescent="0.25">
      <c r="E156" s="242"/>
      <c r="F156" s="97"/>
      <c r="G156" s="97"/>
      <c r="H156" s="203" t="s">
        <v>666</v>
      </c>
      <c r="I156" s="97"/>
    </row>
    <row r="157" spans="5:9" x14ac:dyDescent="0.25">
      <c r="E157" s="242"/>
      <c r="F157" s="97"/>
      <c r="G157" s="97"/>
      <c r="H157" s="203" t="s">
        <v>667</v>
      </c>
      <c r="I157" s="97"/>
    </row>
    <row r="158" spans="5:9" x14ac:dyDescent="0.25">
      <c r="E158" s="242"/>
      <c r="F158" s="97"/>
      <c r="G158" s="97"/>
      <c r="H158" s="203" t="s">
        <v>668</v>
      </c>
      <c r="I158" s="97"/>
    </row>
    <row r="159" spans="5:9" x14ac:dyDescent="0.25">
      <c r="E159" s="242"/>
      <c r="F159" s="97"/>
      <c r="G159" s="97"/>
      <c r="H159" s="203" t="s">
        <v>669</v>
      </c>
      <c r="I159" s="97"/>
    </row>
    <row r="160" spans="5:9" x14ac:dyDescent="0.25">
      <c r="E160" s="242"/>
      <c r="F160" s="97"/>
      <c r="G160" s="97"/>
      <c r="H160" s="203" t="s">
        <v>457</v>
      </c>
      <c r="I160" s="97"/>
    </row>
    <row r="161" spans="5:9" x14ac:dyDescent="0.25">
      <c r="E161" s="242"/>
      <c r="F161" s="97"/>
      <c r="G161" s="97"/>
      <c r="H161" s="203" t="s">
        <v>670</v>
      </c>
      <c r="I161" s="97"/>
    </row>
    <row r="162" spans="5:9" x14ac:dyDescent="0.25">
      <c r="E162" s="242"/>
      <c r="F162" s="97"/>
      <c r="G162" s="97"/>
      <c r="H162" s="203" t="s">
        <v>671</v>
      </c>
      <c r="I162" s="97"/>
    </row>
    <row r="163" spans="5:9" x14ac:dyDescent="0.25">
      <c r="E163" s="242"/>
      <c r="F163" s="97"/>
      <c r="G163" s="97"/>
      <c r="H163" s="203" t="s">
        <v>672</v>
      </c>
      <c r="I163" s="97"/>
    </row>
    <row r="164" spans="5:9" x14ac:dyDescent="0.25">
      <c r="E164" s="242"/>
      <c r="F164" s="97"/>
      <c r="G164" s="97"/>
      <c r="H164" s="203" t="s">
        <v>673</v>
      </c>
      <c r="I164" s="97"/>
    </row>
    <row r="165" spans="5:9" x14ac:dyDescent="0.25">
      <c r="E165" s="242"/>
      <c r="F165" s="97"/>
      <c r="G165" s="97"/>
      <c r="H165" s="203" t="s">
        <v>674</v>
      </c>
      <c r="I165" s="97"/>
    </row>
    <row r="166" spans="5:9" x14ac:dyDescent="0.25">
      <c r="E166" s="242"/>
      <c r="F166" s="97"/>
      <c r="G166" s="97"/>
      <c r="H166" s="203" t="s">
        <v>675</v>
      </c>
      <c r="I166" s="97"/>
    </row>
    <row r="167" spans="5:9" x14ac:dyDescent="0.25">
      <c r="E167" s="242"/>
      <c r="F167" s="97"/>
      <c r="G167" s="97"/>
      <c r="H167" s="203" t="s">
        <v>676</v>
      </c>
      <c r="I167" s="97"/>
    </row>
    <row r="168" spans="5:9" x14ac:dyDescent="0.25">
      <c r="E168" s="242"/>
      <c r="F168" s="97"/>
      <c r="G168" s="97"/>
      <c r="H168" s="203" t="s">
        <v>551</v>
      </c>
      <c r="I168" s="97"/>
    </row>
    <row r="169" spans="5:9" x14ac:dyDescent="0.25">
      <c r="E169" s="242"/>
      <c r="F169" s="97"/>
      <c r="G169" s="97"/>
      <c r="H169" s="203" t="s">
        <v>677</v>
      </c>
      <c r="I169" s="97"/>
    </row>
    <row r="170" spans="5:9" x14ac:dyDescent="0.25">
      <c r="E170" s="242"/>
      <c r="F170" s="97"/>
      <c r="G170" s="97"/>
      <c r="H170" s="203" t="s">
        <v>678</v>
      </c>
      <c r="I170" s="97"/>
    </row>
    <row r="171" spans="5:9" x14ac:dyDescent="0.25">
      <c r="E171" s="242"/>
      <c r="F171" s="97"/>
      <c r="G171" s="97"/>
      <c r="H171" s="203" t="s">
        <v>553</v>
      </c>
      <c r="I171" s="97"/>
    </row>
    <row r="172" spans="5:9" x14ac:dyDescent="0.25">
      <c r="E172" s="242"/>
      <c r="F172" s="97"/>
      <c r="G172" s="97"/>
      <c r="H172" s="203" t="s">
        <v>679</v>
      </c>
      <c r="I172" s="97"/>
    </row>
    <row r="173" spans="5:9" x14ac:dyDescent="0.25">
      <c r="E173" s="242"/>
      <c r="F173" s="97"/>
      <c r="G173" s="97"/>
      <c r="H173" s="203" t="s">
        <v>680</v>
      </c>
      <c r="I173" s="97"/>
    </row>
    <row r="174" spans="5:9" x14ac:dyDescent="0.25">
      <c r="E174" s="242"/>
      <c r="F174" s="97"/>
      <c r="G174" s="97"/>
      <c r="H174" s="203" t="s">
        <v>681</v>
      </c>
      <c r="I174" s="97"/>
    </row>
    <row r="175" spans="5:9" x14ac:dyDescent="0.25">
      <c r="E175" s="242"/>
      <c r="F175" s="97"/>
      <c r="G175" s="97"/>
      <c r="H175" s="203" t="s">
        <v>682</v>
      </c>
      <c r="I175" s="97"/>
    </row>
    <row r="176" spans="5:9" x14ac:dyDescent="0.25">
      <c r="E176" s="242"/>
      <c r="F176" s="97"/>
      <c r="G176" s="97"/>
      <c r="H176" s="203" t="s">
        <v>683</v>
      </c>
      <c r="I176" s="97"/>
    </row>
    <row r="177" spans="5:9" x14ac:dyDescent="0.25">
      <c r="E177" s="242"/>
      <c r="F177" s="97"/>
      <c r="G177" s="97"/>
      <c r="H177" s="203" t="s">
        <v>684</v>
      </c>
      <c r="I177" s="97"/>
    </row>
    <row r="178" spans="5:9" x14ac:dyDescent="0.25">
      <c r="E178" s="242"/>
      <c r="F178" s="97"/>
      <c r="G178" s="97"/>
      <c r="H178" s="203" t="s">
        <v>685</v>
      </c>
      <c r="I178" s="97"/>
    </row>
    <row r="179" spans="5:9" x14ac:dyDescent="0.25">
      <c r="E179" s="242"/>
      <c r="F179" s="97"/>
      <c r="G179" s="97"/>
      <c r="H179" s="203" t="s">
        <v>686</v>
      </c>
      <c r="I179" s="97"/>
    </row>
    <row r="180" spans="5:9" x14ac:dyDescent="0.25">
      <c r="E180" s="242"/>
      <c r="F180" s="97"/>
      <c r="G180" s="97"/>
      <c r="H180" s="203" t="s">
        <v>555</v>
      </c>
      <c r="I180" s="97"/>
    </row>
    <row r="181" spans="5:9" x14ac:dyDescent="0.25">
      <c r="E181" s="242"/>
      <c r="F181" s="97"/>
      <c r="G181" s="97"/>
      <c r="H181" s="203" t="s">
        <v>687</v>
      </c>
      <c r="I181" s="97"/>
    </row>
    <row r="182" spans="5:9" x14ac:dyDescent="0.25">
      <c r="E182" s="242"/>
      <c r="F182" s="97"/>
      <c r="G182" s="97"/>
      <c r="H182" s="203" t="s">
        <v>502</v>
      </c>
      <c r="I182" s="97"/>
    </row>
    <row r="183" spans="5:9" x14ac:dyDescent="0.25">
      <c r="E183" s="242"/>
      <c r="F183" s="97"/>
      <c r="G183" s="97"/>
      <c r="H183" s="203" t="s">
        <v>688</v>
      </c>
      <c r="I183" s="97"/>
    </row>
    <row r="184" spans="5:9" x14ac:dyDescent="0.25">
      <c r="E184" s="242"/>
      <c r="F184" s="97"/>
      <c r="G184" s="97"/>
      <c r="H184" s="203" t="s">
        <v>689</v>
      </c>
      <c r="I184" s="97"/>
    </row>
    <row r="185" spans="5:9" x14ac:dyDescent="0.25">
      <c r="E185" s="242"/>
      <c r="F185" s="97"/>
      <c r="G185" s="97"/>
      <c r="H185" s="203" t="s">
        <v>690</v>
      </c>
      <c r="I185" s="97"/>
    </row>
    <row r="186" spans="5:9" x14ac:dyDescent="0.25">
      <c r="E186" s="242"/>
      <c r="F186" s="97"/>
      <c r="G186" s="97"/>
      <c r="H186" s="203" t="s">
        <v>691</v>
      </c>
      <c r="I186" s="97"/>
    </row>
    <row r="187" spans="5:9" x14ac:dyDescent="0.25">
      <c r="E187" s="242"/>
      <c r="F187" s="97"/>
      <c r="G187" s="97"/>
      <c r="H187" s="203" t="s">
        <v>692</v>
      </c>
      <c r="I187" s="97"/>
    </row>
    <row r="188" spans="5:9" x14ac:dyDescent="0.25">
      <c r="E188" s="242"/>
      <c r="F188" s="97"/>
      <c r="G188" s="97"/>
      <c r="H188" s="203" t="s">
        <v>693</v>
      </c>
      <c r="I188" s="97"/>
    </row>
    <row r="189" spans="5:9" x14ac:dyDescent="0.25">
      <c r="E189" s="242"/>
      <c r="F189" s="97"/>
      <c r="G189" s="97"/>
      <c r="H189" s="203" t="s">
        <v>694</v>
      </c>
      <c r="I189" s="97"/>
    </row>
    <row r="190" spans="5:9" x14ac:dyDescent="0.25">
      <c r="E190" s="242"/>
      <c r="F190" s="97"/>
      <c r="G190" s="97"/>
      <c r="H190" s="203" t="s">
        <v>695</v>
      </c>
      <c r="I190" s="97"/>
    </row>
    <row r="191" spans="5:9" x14ac:dyDescent="0.25">
      <c r="E191" s="242"/>
      <c r="F191" s="97"/>
      <c r="G191" s="97"/>
      <c r="H191" s="203" t="s">
        <v>696</v>
      </c>
      <c r="I191" s="97"/>
    </row>
    <row r="192" spans="5:9" x14ac:dyDescent="0.25">
      <c r="E192" s="242"/>
      <c r="F192" s="97"/>
      <c r="G192" s="97"/>
      <c r="H192" s="203" t="s">
        <v>697</v>
      </c>
      <c r="I192" s="97"/>
    </row>
    <row r="193" spans="5:9" x14ac:dyDescent="0.25">
      <c r="E193" s="242"/>
      <c r="F193" s="97"/>
      <c r="G193" s="97"/>
      <c r="H193" s="203" t="s">
        <v>698</v>
      </c>
      <c r="I193" s="97"/>
    </row>
    <row r="194" spans="5:9" x14ac:dyDescent="0.25">
      <c r="E194" s="242"/>
      <c r="F194" s="97"/>
      <c r="G194" s="97"/>
      <c r="H194" s="203" t="s">
        <v>699</v>
      </c>
      <c r="I194" s="97"/>
    </row>
    <row r="195" spans="5:9" x14ac:dyDescent="0.25">
      <c r="E195" s="242"/>
      <c r="F195" s="97"/>
      <c r="G195" s="97"/>
      <c r="H195" s="203" t="s">
        <v>700</v>
      </c>
      <c r="I195" s="97"/>
    </row>
    <row r="196" spans="5:9" x14ac:dyDescent="0.25">
      <c r="E196" s="242"/>
      <c r="F196" s="97"/>
      <c r="G196" s="97"/>
      <c r="H196" s="203" t="s">
        <v>701</v>
      </c>
      <c r="I196" s="97"/>
    </row>
    <row r="197" spans="5:9" x14ac:dyDescent="0.25">
      <c r="E197" s="242"/>
      <c r="F197" s="97"/>
      <c r="G197" s="97"/>
      <c r="H197" s="203" t="s">
        <v>489</v>
      </c>
      <c r="I197" s="97"/>
    </row>
    <row r="198" spans="5:9" x14ac:dyDescent="0.25">
      <c r="E198" s="242"/>
      <c r="F198" s="97"/>
      <c r="G198" s="97"/>
      <c r="H198" s="203" t="s">
        <v>702</v>
      </c>
      <c r="I198" s="97"/>
    </row>
    <row r="199" spans="5:9" x14ac:dyDescent="0.25">
      <c r="E199" s="242"/>
      <c r="F199" s="97"/>
      <c r="G199" s="97"/>
      <c r="H199" s="203" t="s">
        <v>703</v>
      </c>
      <c r="I199" s="97"/>
    </row>
    <row r="200" spans="5:9" x14ac:dyDescent="0.25">
      <c r="E200" s="242"/>
      <c r="F200" s="97"/>
      <c r="G200" s="97"/>
      <c r="H200" s="203" t="s">
        <v>704</v>
      </c>
      <c r="I200" s="97"/>
    </row>
    <row r="201" spans="5:9" x14ac:dyDescent="0.25">
      <c r="E201" s="242"/>
      <c r="F201" s="97"/>
      <c r="G201" s="97"/>
      <c r="H201" s="203" t="s">
        <v>563</v>
      </c>
      <c r="I201" s="97"/>
    </row>
    <row r="202" spans="5:9" x14ac:dyDescent="0.25">
      <c r="E202" s="242"/>
      <c r="F202" s="97"/>
      <c r="G202" s="97"/>
      <c r="H202" s="203" t="s">
        <v>705</v>
      </c>
      <c r="I202" s="97"/>
    </row>
    <row r="203" spans="5:9" x14ac:dyDescent="0.25">
      <c r="E203" s="242"/>
      <c r="F203" s="97"/>
      <c r="G203" s="97"/>
      <c r="H203" s="203" t="s">
        <v>706</v>
      </c>
      <c r="I203" s="97"/>
    </row>
    <row r="204" spans="5:9" x14ac:dyDescent="0.25">
      <c r="E204" s="242"/>
      <c r="F204" s="97"/>
      <c r="G204" s="97"/>
      <c r="H204" s="203" t="s">
        <v>707</v>
      </c>
      <c r="I204" s="97"/>
    </row>
    <row r="205" spans="5:9" x14ac:dyDescent="0.25">
      <c r="E205" s="242"/>
      <c r="F205" s="97"/>
      <c r="G205" s="97"/>
      <c r="H205" s="203" t="s">
        <v>708</v>
      </c>
      <c r="I205" s="97"/>
    </row>
    <row r="206" spans="5:9" x14ac:dyDescent="0.25">
      <c r="E206" s="242"/>
      <c r="F206" s="97"/>
      <c r="G206" s="97"/>
      <c r="H206" s="203" t="s">
        <v>709</v>
      </c>
      <c r="I206" s="97"/>
    </row>
    <row r="207" spans="5:9" x14ac:dyDescent="0.25">
      <c r="E207" s="242"/>
      <c r="F207" s="97"/>
      <c r="G207" s="97"/>
      <c r="H207" s="203" t="s">
        <v>710</v>
      </c>
      <c r="I207" s="97"/>
    </row>
    <row r="208" spans="5:9" x14ac:dyDescent="0.25">
      <c r="E208" s="242"/>
      <c r="F208" s="97"/>
      <c r="G208" s="97"/>
      <c r="H208" s="203" t="s">
        <v>711</v>
      </c>
      <c r="I208" s="97"/>
    </row>
    <row r="209" spans="5:9" x14ac:dyDescent="0.25">
      <c r="E209" s="242"/>
      <c r="F209" s="97"/>
      <c r="G209" s="97"/>
      <c r="H209" s="203" t="s">
        <v>712</v>
      </c>
      <c r="I209" s="97"/>
    </row>
    <row r="210" spans="5:9" x14ac:dyDescent="0.25">
      <c r="E210" s="242"/>
      <c r="F210" s="97"/>
      <c r="G210" s="97"/>
      <c r="H210" s="203" t="s">
        <v>713</v>
      </c>
      <c r="I210" s="97"/>
    </row>
    <row r="211" spans="5:9" x14ac:dyDescent="0.25">
      <c r="E211" s="242"/>
      <c r="F211" s="97"/>
      <c r="G211" s="97"/>
      <c r="H211" s="203" t="s">
        <v>714</v>
      </c>
      <c r="I211" s="97"/>
    </row>
    <row r="212" spans="5:9" x14ac:dyDescent="0.25">
      <c r="E212" s="242"/>
      <c r="F212" s="97"/>
      <c r="G212" s="97"/>
      <c r="H212" s="203" t="s">
        <v>715</v>
      </c>
      <c r="I212" s="97"/>
    </row>
    <row r="213" spans="5:9" x14ac:dyDescent="0.25">
      <c r="E213" s="242"/>
      <c r="F213" s="97"/>
      <c r="G213" s="97"/>
      <c r="H213" s="203" t="s">
        <v>716</v>
      </c>
      <c r="I213" s="97"/>
    </row>
    <row r="214" spans="5:9" x14ac:dyDescent="0.25">
      <c r="E214" s="242"/>
      <c r="F214" s="97"/>
      <c r="G214" s="97"/>
      <c r="H214" s="203" t="s">
        <v>717</v>
      </c>
      <c r="I214" s="97"/>
    </row>
    <row r="215" spans="5:9" x14ac:dyDescent="0.25">
      <c r="E215" s="242"/>
      <c r="F215" s="97"/>
      <c r="G215" s="97"/>
      <c r="H215" s="203" t="s">
        <v>718</v>
      </c>
      <c r="I215" s="97"/>
    </row>
    <row r="216" spans="5:9" x14ac:dyDescent="0.25">
      <c r="E216" s="242"/>
      <c r="F216" s="97"/>
      <c r="G216" s="97"/>
      <c r="H216" s="203" t="s">
        <v>719</v>
      </c>
      <c r="I216" s="97"/>
    </row>
    <row r="217" spans="5:9" x14ac:dyDescent="0.25">
      <c r="E217" s="242"/>
      <c r="F217" s="97"/>
      <c r="G217" s="97"/>
      <c r="H217" s="203" t="s">
        <v>720</v>
      </c>
      <c r="I217" s="97"/>
    </row>
    <row r="218" spans="5:9" x14ac:dyDescent="0.25">
      <c r="E218" s="242"/>
      <c r="F218" s="97"/>
      <c r="G218" s="97"/>
      <c r="H218" s="203" t="s">
        <v>721</v>
      </c>
      <c r="I218" s="97"/>
    </row>
    <row r="219" spans="5:9" x14ac:dyDescent="0.25">
      <c r="E219" s="242"/>
      <c r="F219" s="97"/>
      <c r="G219" s="97"/>
      <c r="H219" s="203" t="s">
        <v>722</v>
      </c>
      <c r="I219" s="97"/>
    </row>
    <row r="220" spans="5:9" x14ac:dyDescent="0.25">
      <c r="E220" s="242"/>
      <c r="F220" s="97"/>
      <c r="G220" s="97"/>
      <c r="H220" s="203" t="s">
        <v>566</v>
      </c>
      <c r="I220" s="97"/>
    </row>
    <row r="221" spans="5:9" x14ac:dyDescent="0.25">
      <c r="E221" s="242"/>
      <c r="F221" s="97"/>
      <c r="G221" s="97"/>
      <c r="H221" s="203" t="s">
        <v>723</v>
      </c>
      <c r="I221" s="97"/>
    </row>
    <row r="222" spans="5:9" x14ac:dyDescent="0.25">
      <c r="E222" s="242"/>
      <c r="F222" s="97"/>
      <c r="G222" s="97"/>
      <c r="H222" s="203" t="s">
        <v>724</v>
      </c>
      <c r="I222" s="97"/>
    </row>
    <row r="223" spans="5:9" x14ac:dyDescent="0.25">
      <c r="E223" s="242"/>
      <c r="F223" s="97"/>
      <c r="G223" s="97"/>
      <c r="H223" s="203" t="s">
        <v>725</v>
      </c>
      <c r="I223" s="97"/>
    </row>
    <row r="224" spans="5:9" x14ac:dyDescent="0.25">
      <c r="E224" s="242"/>
      <c r="F224" s="97"/>
      <c r="G224" s="97"/>
      <c r="H224" s="203" t="s">
        <v>726</v>
      </c>
      <c r="I224" s="97"/>
    </row>
    <row r="225" spans="5:9" x14ac:dyDescent="0.25">
      <c r="E225" s="242"/>
      <c r="F225" s="97"/>
      <c r="G225" s="97"/>
      <c r="H225" s="203" t="s">
        <v>727</v>
      </c>
      <c r="I225" s="97"/>
    </row>
    <row r="226" spans="5:9" x14ac:dyDescent="0.25">
      <c r="E226" s="242"/>
      <c r="F226" s="97"/>
      <c r="G226" s="97"/>
      <c r="H226" s="203" t="s">
        <v>728</v>
      </c>
      <c r="I226" s="97"/>
    </row>
    <row r="227" spans="5:9" x14ac:dyDescent="0.25">
      <c r="E227" s="242"/>
      <c r="F227" s="97"/>
      <c r="G227" s="97"/>
      <c r="H227" s="203" t="s">
        <v>729</v>
      </c>
      <c r="I227" s="97"/>
    </row>
    <row r="228" spans="5:9" x14ac:dyDescent="0.25">
      <c r="E228" s="242"/>
      <c r="F228" s="97"/>
      <c r="G228" s="97"/>
      <c r="H228" s="203" t="s">
        <v>730</v>
      </c>
      <c r="I228" s="97"/>
    </row>
    <row r="229" spans="5:9" x14ac:dyDescent="0.25">
      <c r="E229" s="242"/>
      <c r="F229" s="97"/>
      <c r="G229" s="97"/>
      <c r="H229" s="203" t="s">
        <v>731</v>
      </c>
      <c r="I229" s="97"/>
    </row>
    <row r="230" spans="5:9" x14ac:dyDescent="0.25">
      <c r="E230" s="242"/>
      <c r="F230" s="97"/>
      <c r="G230" s="97"/>
      <c r="H230" s="203" t="s">
        <v>732</v>
      </c>
      <c r="I230" s="97"/>
    </row>
    <row r="231" spans="5:9" x14ac:dyDescent="0.25">
      <c r="E231" s="242"/>
      <c r="F231" s="97"/>
      <c r="G231" s="97"/>
      <c r="H231" s="203" t="s">
        <v>733</v>
      </c>
      <c r="I231" s="97"/>
    </row>
    <row r="232" spans="5:9" x14ac:dyDescent="0.25">
      <c r="E232" s="242"/>
      <c r="F232" s="97"/>
      <c r="G232" s="97"/>
      <c r="H232" s="203" t="s">
        <v>734</v>
      </c>
      <c r="I232" s="97"/>
    </row>
    <row r="233" spans="5:9" x14ac:dyDescent="0.25">
      <c r="E233" s="242"/>
      <c r="F233" s="97"/>
      <c r="G233" s="97"/>
      <c r="H233" s="203" t="s">
        <v>735</v>
      </c>
      <c r="I233" s="97"/>
    </row>
    <row r="234" spans="5:9" x14ac:dyDescent="0.25">
      <c r="E234" s="242"/>
      <c r="F234" s="97"/>
      <c r="G234" s="97"/>
      <c r="H234" s="203" t="s">
        <v>736</v>
      </c>
      <c r="I234" s="97"/>
    </row>
    <row r="235" spans="5:9" x14ac:dyDescent="0.25">
      <c r="E235" s="242"/>
      <c r="F235" s="97"/>
      <c r="G235" s="97"/>
      <c r="H235" s="203" t="s">
        <v>737</v>
      </c>
      <c r="I235" s="97"/>
    </row>
    <row r="236" spans="5:9" x14ac:dyDescent="0.25">
      <c r="E236" s="242"/>
      <c r="F236" s="97"/>
      <c r="G236" s="97"/>
      <c r="H236" s="203" t="s">
        <v>738</v>
      </c>
      <c r="I236" s="97"/>
    </row>
    <row r="237" spans="5:9" x14ac:dyDescent="0.25">
      <c r="E237" s="242"/>
      <c r="F237" s="97"/>
      <c r="G237" s="97"/>
      <c r="H237" s="203" t="s">
        <v>739</v>
      </c>
      <c r="I237" s="97"/>
    </row>
    <row r="238" spans="5:9" x14ac:dyDescent="0.25">
      <c r="E238" s="242"/>
      <c r="F238" s="97"/>
      <c r="G238" s="97"/>
      <c r="H238" s="203" t="s">
        <v>740</v>
      </c>
      <c r="I238" s="97"/>
    </row>
    <row r="239" spans="5:9" x14ac:dyDescent="0.25">
      <c r="E239" s="242"/>
      <c r="F239" s="97"/>
      <c r="G239" s="97"/>
      <c r="H239" s="203" t="s">
        <v>741</v>
      </c>
      <c r="I239" s="97"/>
    </row>
    <row r="240" spans="5:9" x14ac:dyDescent="0.25">
      <c r="E240" s="242"/>
      <c r="F240" s="97"/>
      <c r="G240" s="97"/>
      <c r="H240" s="203" t="s">
        <v>742</v>
      </c>
      <c r="I240" s="97"/>
    </row>
    <row r="241" spans="5:9" x14ac:dyDescent="0.25">
      <c r="E241" s="242"/>
      <c r="F241" s="97"/>
      <c r="G241" s="97"/>
      <c r="H241" s="203" t="s">
        <v>743</v>
      </c>
      <c r="I241" s="97"/>
    </row>
    <row r="242" spans="5:9" x14ac:dyDescent="0.25">
      <c r="E242" s="242"/>
      <c r="F242" s="97"/>
      <c r="G242" s="97"/>
      <c r="H242" s="203" t="s">
        <v>744</v>
      </c>
      <c r="I242" s="97"/>
    </row>
    <row r="243" spans="5:9" x14ac:dyDescent="0.25">
      <c r="E243" s="242"/>
      <c r="F243" s="97"/>
      <c r="G243" s="97"/>
      <c r="H243" s="203" t="s">
        <v>745</v>
      </c>
      <c r="I243" s="97"/>
    </row>
    <row r="244" spans="5:9" x14ac:dyDescent="0.25">
      <c r="E244" s="242"/>
      <c r="F244" s="97"/>
      <c r="G244" s="97"/>
      <c r="H244" s="203" t="s">
        <v>571</v>
      </c>
      <c r="I244" s="97"/>
    </row>
    <row r="245" spans="5:9" x14ac:dyDescent="0.25">
      <c r="E245" s="242"/>
      <c r="F245" s="97"/>
      <c r="G245" s="97"/>
      <c r="H245" s="203" t="s">
        <v>746</v>
      </c>
      <c r="I245" s="97"/>
    </row>
    <row r="246" spans="5:9" x14ac:dyDescent="0.25">
      <c r="E246" s="242"/>
      <c r="F246" s="97"/>
      <c r="G246" s="97"/>
      <c r="H246" s="203" t="s">
        <v>747</v>
      </c>
      <c r="I246" s="97"/>
    </row>
    <row r="247" spans="5:9" x14ac:dyDescent="0.25">
      <c r="E247" s="242"/>
      <c r="F247" s="97"/>
      <c r="G247" s="97"/>
      <c r="H247" s="203" t="s">
        <v>748</v>
      </c>
      <c r="I247" s="97"/>
    </row>
    <row r="248" spans="5:9" x14ac:dyDescent="0.25">
      <c r="E248" s="242"/>
      <c r="F248" s="97"/>
      <c r="G248" s="97"/>
      <c r="H248" s="203" t="s">
        <v>749</v>
      </c>
      <c r="I248" s="97"/>
    </row>
    <row r="249" spans="5:9" x14ac:dyDescent="0.25">
      <c r="E249" s="242"/>
      <c r="F249" s="97"/>
      <c r="G249" s="97"/>
      <c r="H249" s="203" t="s">
        <v>750</v>
      </c>
      <c r="I249" s="97"/>
    </row>
    <row r="250" spans="5:9" x14ac:dyDescent="0.25">
      <c r="E250" s="242"/>
      <c r="F250" s="97"/>
      <c r="G250" s="97"/>
      <c r="H250" s="203" t="s">
        <v>751</v>
      </c>
      <c r="I250" s="97"/>
    </row>
    <row r="251" spans="5:9" x14ac:dyDescent="0.25">
      <c r="E251" s="242"/>
      <c r="F251" s="97"/>
      <c r="G251" s="97"/>
      <c r="H251" s="203" t="s">
        <v>752</v>
      </c>
      <c r="I251" s="97"/>
    </row>
    <row r="252" spans="5:9" x14ac:dyDescent="0.25">
      <c r="E252" s="242"/>
      <c r="F252" s="97"/>
      <c r="G252" s="97"/>
      <c r="H252" s="203" t="s">
        <v>753</v>
      </c>
      <c r="I252" s="97"/>
    </row>
    <row r="253" spans="5:9" x14ac:dyDescent="0.25">
      <c r="E253" s="242"/>
      <c r="F253" s="97"/>
      <c r="G253" s="97"/>
      <c r="H253" s="203" t="s">
        <v>754</v>
      </c>
      <c r="I253" s="97"/>
    </row>
    <row r="254" spans="5:9" x14ac:dyDescent="0.25">
      <c r="E254" s="242"/>
      <c r="F254" s="97"/>
      <c r="G254" s="97"/>
      <c r="H254" s="203" t="s">
        <v>755</v>
      </c>
      <c r="I254" s="97"/>
    </row>
    <row r="255" spans="5:9" x14ac:dyDescent="0.25">
      <c r="E255" s="242"/>
      <c r="F255" s="97"/>
      <c r="G255" s="97"/>
      <c r="H255" s="203" t="s">
        <v>756</v>
      </c>
      <c r="I255" s="97"/>
    </row>
    <row r="256" spans="5:9" x14ac:dyDescent="0.25">
      <c r="E256" s="242"/>
      <c r="F256" s="97"/>
      <c r="G256" s="97"/>
      <c r="H256" s="203" t="s">
        <v>757</v>
      </c>
      <c r="I256" s="97"/>
    </row>
    <row r="257" spans="5:9" x14ac:dyDescent="0.25">
      <c r="E257" s="242"/>
      <c r="F257" s="97"/>
      <c r="G257" s="97"/>
      <c r="H257" s="203" t="s">
        <v>758</v>
      </c>
      <c r="I257" s="97"/>
    </row>
    <row r="258" spans="5:9" x14ac:dyDescent="0.25">
      <c r="E258" s="242"/>
      <c r="F258" s="97"/>
      <c r="G258" s="97"/>
      <c r="H258" s="203" t="s">
        <v>759</v>
      </c>
      <c r="I258" s="97"/>
    </row>
    <row r="259" spans="5:9" x14ac:dyDescent="0.25">
      <c r="E259" s="242"/>
      <c r="F259" s="97"/>
      <c r="G259" s="97"/>
      <c r="H259" s="203" t="s">
        <v>760</v>
      </c>
      <c r="I259" s="97"/>
    </row>
    <row r="260" spans="5:9" x14ac:dyDescent="0.25">
      <c r="E260" s="242"/>
      <c r="F260" s="97"/>
      <c r="G260" s="97"/>
      <c r="H260" s="203" t="s">
        <v>761</v>
      </c>
      <c r="I260" s="97"/>
    </row>
    <row r="261" spans="5:9" x14ac:dyDescent="0.25">
      <c r="E261" s="242"/>
      <c r="F261" s="97"/>
      <c r="G261" s="97"/>
      <c r="H261" s="203" t="s">
        <v>762</v>
      </c>
      <c r="I261" s="97"/>
    </row>
    <row r="262" spans="5:9" x14ac:dyDescent="0.25">
      <c r="E262" s="242"/>
      <c r="F262" s="97"/>
      <c r="G262" s="97"/>
      <c r="H262" s="203" t="s">
        <v>763</v>
      </c>
      <c r="I262" s="97"/>
    </row>
    <row r="263" spans="5:9" x14ac:dyDescent="0.25">
      <c r="E263" s="242"/>
      <c r="F263" s="97"/>
      <c r="G263" s="97"/>
      <c r="H263" s="203" t="s">
        <v>764</v>
      </c>
      <c r="I263" s="97"/>
    </row>
    <row r="264" spans="5:9" x14ac:dyDescent="0.25">
      <c r="E264" s="242"/>
      <c r="F264" s="97"/>
      <c r="G264" s="97"/>
      <c r="H264" s="203" t="s">
        <v>765</v>
      </c>
      <c r="I264" s="97"/>
    </row>
    <row r="265" spans="5:9" x14ac:dyDescent="0.25">
      <c r="E265" s="242"/>
      <c r="F265" s="97"/>
      <c r="G265" s="97"/>
      <c r="H265" s="203" t="s">
        <v>766</v>
      </c>
      <c r="I265" s="97"/>
    </row>
    <row r="266" spans="5:9" x14ac:dyDescent="0.25">
      <c r="E266" s="242"/>
      <c r="F266" s="97"/>
      <c r="G266" s="97"/>
      <c r="H266" s="203" t="s">
        <v>767</v>
      </c>
      <c r="I266" s="97"/>
    </row>
    <row r="267" spans="5:9" x14ac:dyDescent="0.25">
      <c r="E267" s="242"/>
      <c r="F267" s="97"/>
      <c r="G267" s="97"/>
      <c r="H267" s="203" t="s">
        <v>768</v>
      </c>
      <c r="I267" s="97"/>
    </row>
    <row r="268" spans="5:9" x14ac:dyDescent="0.25">
      <c r="E268" s="242"/>
      <c r="F268" s="97"/>
      <c r="G268" s="97"/>
      <c r="H268" s="203" t="s">
        <v>769</v>
      </c>
      <c r="I268" s="97"/>
    </row>
    <row r="269" spans="5:9" x14ac:dyDescent="0.25">
      <c r="E269" s="242"/>
      <c r="F269" s="97"/>
      <c r="G269" s="97"/>
      <c r="H269" s="203" t="s">
        <v>770</v>
      </c>
      <c r="I269" s="97"/>
    </row>
    <row r="270" spans="5:9" x14ac:dyDescent="0.25">
      <c r="E270" s="242"/>
      <c r="F270" s="97"/>
      <c r="G270" s="97"/>
      <c r="H270" s="203" t="s">
        <v>771</v>
      </c>
      <c r="I270" s="97"/>
    </row>
    <row r="271" spans="5:9" x14ac:dyDescent="0.25">
      <c r="E271" s="242"/>
      <c r="F271" s="97"/>
      <c r="G271" s="97"/>
      <c r="H271" s="203" t="s">
        <v>772</v>
      </c>
      <c r="I271" s="97"/>
    </row>
    <row r="272" spans="5:9" x14ac:dyDescent="0.25">
      <c r="E272" s="242"/>
      <c r="F272" s="97"/>
      <c r="G272" s="97"/>
      <c r="H272" s="203" t="s">
        <v>773</v>
      </c>
      <c r="I272" s="97"/>
    </row>
    <row r="273" spans="5:9" x14ac:dyDescent="0.25">
      <c r="E273" s="242"/>
      <c r="F273" s="97"/>
      <c r="G273" s="97"/>
      <c r="H273" s="203" t="s">
        <v>774</v>
      </c>
      <c r="I273" s="97"/>
    </row>
    <row r="274" spans="5:9" x14ac:dyDescent="0.25">
      <c r="E274" s="242"/>
      <c r="F274" s="97"/>
      <c r="G274" s="97"/>
      <c r="H274" s="203" t="s">
        <v>775</v>
      </c>
      <c r="I274" s="97"/>
    </row>
    <row r="275" spans="5:9" x14ac:dyDescent="0.25">
      <c r="E275" s="242"/>
      <c r="F275" s="97"/>
      <c r="G275" s="97"/>
      <c r="H275" s="203" t="s">
        <v>776</v>
      </c>
      <c r="I275" s="97"/>
    </row>
    <row r="276" spans="5:9" x14ac:dyDescent="0.25">
      <c r="E276" s="242"/>
      <c r="F276" s="97"/>
      <c r="G276" s="97"/>
      <c r="H276" s="203" t="s">
        <v>777</v>
      </c>
      <c r="I276" s="97"/>
    </row>
    <row r="277" spans="5:9" x14ac:dyDescent="0.25">
      <c r="E277" s="242"/>
      <c r="F277" s="97"/>
      <c r="G277" s="97"/>
      <c r="H277" s="203" t="s">
        <v>778</v>
      </c>
      <c r="I277" s="97"/>
    </row>
    <row r="278" spans="5:9" x14ac:dyDescent="0.25">
      <c r="E278" s="242"/>
      <c r="F278" s="97"/>
      <c r="G278" s="97"/>
      <c r="H278" s="203" t="s">
        <v>779</v>
      </c>
      <c r="I278" s="97"/>
    </row>
    <row r="279" spans="5:9" x14ac:dyDescent="0.25">
      <c r="E279" s="242"/>
      <c r="F279" s="97"/>
      <c r="G279" s="97"/>
      <c r="H279" s="203" t="s">
        <v>780</v>
      </c>
      <c r="I279" s="97"/>
    </row>
    <row r="280" spans="5:9" x14ac:dyDescent="0.25">
      <c r="E280" s="242"/>
      <c r="F280" s="97"/>
      <c r="G280" s="97"/>
      <c r="H280" s="203" t="s">
        <v>781</v>
      </c>
      <c r="I280" s="97"/>
    </row>
    <row r="281" spans="5:9" x14ac:dyDescent="0.25">
      <c r="E281" s="242"/>
      <c r="F281" s="97"/>
      <c r="G281" s="97"/>
      <c r="H281" s="203" t="s">
        <v>573</v>
      </c>
      <c r="I281" s="97"/>
    </row>
    <row r="282" spans="5:9" x14ac:dyDescent="0.25">
      <c r="E282" s="242"/>
      <c r="F282" s="97"/>
      <c r="G282" s="97"/>
      <c r="H282" s="203" t="s">
        <v>782</v>
      </c>
      <c r="I282" s="97"/>
    </row>
    <row r="283" spans="5:9" x14ac:dyDescent="0.25">
      <c r="E283" s="242"/>
      <c r="F283" s="97"/>
      <c r="G283" s="97"/>
      <c r="H283" s="203" t="s">
        <v>783</v>
      </c>
      <c r="I283" s="97"/>
    </row>
    <row r="284" spans="5:9" x14ac:dyDescent="0.25">
      <c r="E284" s="242"/>
      <c r="F284" s="97"/>
      <c r="G284" s="97"/>
      <c r="H284" s="203" t="s">
        <v>784</v>
      </c>
      <c r="I284" s="97"/>
    </row>
    <row r="285" spans="5:9" x14ac:dyDescent="0.25">
      <c r="E285" s="242"/>
      <c r="F285" s="97"/>
      <c r="G285" s="97"/>
      <c r="H285" s="203" t="s">
        <v>785</v>
      </c>
      <c r="I285" s="97"/>
    </row>
    <row r="286" spans="5:9" x14ac:dyDescent="0.25">
      <c r="E286" s="242"/>
      <c r="F286" s="97"/>
      <c r="G286" s="97"/>
      <c r="H286" s="203" t="s">
        <v>786</v>
      </c>
      <c r="I286" s="97"/>
    </row>
    <row r="287" spans="5:9" x14ac:dyDescent="0.25">
      <c r="E287" s="242"/>
      <c r="F287" s="97"/>
      <c r="G287" s="97"/>
      <c r="H287" s="203" t="s">
        <v>787</v>
      </c>
      <c r="I287" s="97"/>
    </row>
    <row r="288" spans="5:9" x14ac:dyDescent="0.25">
      <c r="E288" s="242"/>
      <c r="F288" s="97"/>
      <c r="G288" s="97"/>
      <c r="H288" s="203" t="s">
        <v>788</v>
      </c>
      <c r="I288" s="97"/>
    </row>
    <row r="289" spans="5:9" x14ac:dyDescent="0.25">
      <c r="E289" s="242"/>
      <c r="F289" s="97"/>
      <c r="G289" s="97"/>
      <c r="H289" s="203" t="s">
        <v>789</v>
      </c>
      <c r="I289" s="97"/>
    </row>
    <row r="290" spans="5:9" x14ac:dyDescent="0.25">
      <c r="E290" s="242"/>
      <c r="F290" s="97"/>
      <c r="G290" s="97"/>
      <c r="H290" s="203" t="s">
        <v>790</v>
      </c>
      <c r="I290" s="97"/>
    </row>
    <row r="291" spans="5:9" x14ac:dyDescent="0.25">
      <c r="E291" s="242"/>
      <c r="F291" s="97"/>
      <c r="G291" s="97"/>
      <c r="H291" s="203" t="s">
        <v>791</v>
      </c>
      <c r="I291" s="97"/>
    </row>
    <row r="292" spans="5:9" x14ac:dyDescent="0.25">
      <c r="E292" s="242"/>
      <c r="F292" s="97"/>
      <c r="G292" s="97"/>
      <c r="H292" s="203" t="s">
        <v>792</v>
      </c>
      <c r="I292" s="97"/>
    </row>
    <row r="293" spans="5:9" x14ac:dyDescent="0.25">
      <c r="E293" s="242"/>
      <c r="F293" s="97"/>
      <c r="G293" s="97"/>
      <c r="H293" s="203" t="s">
        <v>793</v>
      </c>
      <c r="I293" s="97"/>
    </row>
    <row r="294" spans="5:9" x14ac:dyDescent="0.25">
      <c r="E294" s="242"/>
      <c r="F294" s="97"/>
      <c r="G294" s="97"/>
      <c r="H294" s="203" t="s">
        <v>794</v>
      </c>
      <c r="I294" s="97"/>
    </row>
    <row r="295" spans="5:9" x14ac:dyDescent="0.25">
      <c r="E295" s="242"/>
      <c r="F295" s="97"/>
      <c r="G295" s="97"/>
      <c r="H295" s="203" t="s">
        <v>795</v>
      </c>
      <c r="I295" s="97"/>
    </row>
    <row r="296" spans="5:9" x14ac:dyDescent="0.25">
      <c r="E296" s="242"/>
      <c r="F296" s="97"/>
      <c r="G296" s="97"/>
      <c r="H296" s="203" t="s">
        <v>796</v>
      </c>
      <c r="I296" s="97"/>
    </row>
    <row r="297" spans="5:9" x14ac:dyDescent="0.25">
      <c r="E297" s="242"/>
      <c r="F297" s="97"/>
      <c r="G297" s="97"/>
      <c r="H297" s="203" t="s">
        <v>797</v>
      </c>
      <c r="I297" s="97"/>
    </row>
    <row r="298" spans="5:9" x14ac:dyDescent="0.25">
      <c r="E298" s="242"/>
      <c r="F298" s="97"/>
      <c r="G298" s="97"/>
      <c r="H298" s="203" t="s">
        <v>798</v>
      </c>
      <c r="I298" s="97"/>
    </row>
    <row r="299" spans="5:9" x14ac:dyDescent="0.25">
      <c r="E299" s="242"/>
      <c r="F299" s="97"/>
      <c r="G299" s="97"/>
      <c r="H299" s="203" t="s">
        <v>799</v>
      </c>
      <c r="I299" s="97"/>
    </row>
    <row r="300" spans="5:9" x14ac:dyDescent="0.25">
      <c r="E300" s="242"/>
      <c r="F300" s="97"/>
      <c r="G300" s="97"/>
      <c r="H300" s="203" t="s">
        <v>800</v>
      </c>
      <c r="I300" s="97"/>
    </row>
    <row r="301" spans="5:9" x14ac:dyDescent="0.25">
      <c r="E301" s="242"/>
      <c r="F301" s="97"/>
      <c r="G301" s="97"/>
      <c r="H301" s="203" t="s">
        <v>801</v>
      </c>
      <c r="I301" s="97"/>
    </row>
    <row r="302" spans="5:9" x14ac:dyDescent="0.25">
      <c r="E302" s="242"/>
      <c r="F302" s="97"/>
      <c r="G302" s="97"/>
      <c r="H302" s="203" t="s">
        <v>802</v>
      </c>
      <c r="I302" s="97"/>
    </row>
    <row r="303" spans="5:9" x14ac:dyDescent="0.25">
      <c r="E303" s="242"/>
      <c r="F303" s="97"/>
      <c r="G303" s="97"/>
      <c r="H303" s="203" t="s">
        <v>803</v>
      </c>
      <c r="I303" s="97"/>
    </row>
    <row r="304" spans="5:9" x14ac:dyDescent="0.25">
      <c r="E304" s="242"/>
      <c r="F304" s="97"/>
      <c r="G304" s="97"/>
      <c r="H304" s="203" t="s">
        <v>804</v>
      </c>
      <c r="I304" s="97"/>
    </row>
    <row r="305" spans="5:9" x14ac:dyDescent="0.25">
      <c r="E305" s="242"/>
      <c r="F305" s="97"/>
      <c r="G305" s="97"/>
      <c r="H305" s="203" t="s">
        <v>805</v>
      </c>
      <c r="I305" s="97"/>
    </row>
    <row r="306" spans="5:9" x14ac:dyDescent="0.25">
      <c r="E306" s="242"/>
      <c r="F306" s="97"/>
      <c r="G306" s="97"/>
      <c r="H306" s="203" t="s">
        <v>806</v>
      </c>
      <c r="I306" s="97"/>
    </row>
    <row r="307" spans="5:9" x14ac:dyDescent="0.25">
      <c r="E307" s="242"/>
      <c r="F307" s="97"/>
      <c r="G307" s="97"/>
      <c r="H307" s="203" t="s">
        <v>807</v>
      </c>
      <c r="I307" s="97"/>
    </row>
    <row r="308" spans="5:9" x14ac:dyDescent="0.25">
      <c r="E308" s="242"/>
      <c r="F308" s="97"/>
      <c r="G308" s="97"/>
      <c r="H308" s="203" t="s">
        <v>577</v>
      </c>
      <c r="I308" s="97"/>
    </row>
    <row r="309" spans="5:9" x14ac:dyDescent="0.25">
      <c r="E309" s="242"/>
      <c r="F309" s="97"/>
      <c r="G309" s="97"/>
      <c r="H309" s="203" t="s">
        <v>808</v>
      </c>
      <c r="I309" s="97"/>
    </row>
    <row r="310" spans="5:9" x14ac:dyDescent="0.25">
      <c r="E310" s="242"/>
      <c r="F310" s="97"/>
      <c r="G310" s="97"/>
      <c r="H310" s="203" t="s">
        <v>809</v>
      </c>
      <c r="I310" s="97"/>
    </row>
    <row r="311" spans="5:9" x14ac:dyDescent="0.25">
      <c r="E311" s="242"/>
      <c r="F311" s="97"/>
      <c r="G311" s="97"/>
      <c r="H311" s="203" t="s">
        <v>810</v>
      </c>
      <c r="I311" s="97"/>
    </row>
    <row r="312" spans="5:9" x14ac:dyDescent="0.25">
      <c r="E312" s="242"/>
      <c r="F312" s="97"/>
      <c r="G312" s="97"/>
      <c r="H312" s="203" t="s">
        <v>811</v>
      </c>
      <c r="I312" s="97"/>
    </row>
    <row r="313" spans="5:9" x14ac:dyDescent="0.25">
      <c r="E313" s="242"/>
      <c r="F313" s="97"/>
      <c r="G313" s="97"/>
      <c r="H313" s="203" t="s">
        <v>812</v>
      </c>
      <c r="I313" s="97"/>
    </row>
    <row r="314" spans="5:9" x14ac:dyDescent="0.25">
      <c r="E314" s="242"/>
      <c r="F314" s="97"/>
      <c r="G314" s="97"/>
      <c r="H314" s="203" t="s">
        <v>813</v>
      </c>
      <c r="I314" s="97"/>
    </row>
    <row r="315" spans="5:9" x14ac:dyDescent="0.25">
      <c r="E315" s="242"/>
      <c r="F315" s="97"/>
      <c r="G315" s="97"/>
      <c r="H315" s="203" t="s">
        <v>814</v>
      </c>
      <c r="I315" s="97"/>
    </row>
    <row r="316" spans="5:9" x14ac:dyDescent="0.25">
      <c r="E316" s="242"/>
      <c r="F316" s="97"/>
      <c r="G316" s="97"/>
      <c r="H316" s="203" t="s">
        <v>815</v>
      </c>
      <c r="I316" s="97"/>
    </row>
    <row r="317" spans="5:9" x14ac:dyDescent="0.25">
      <c r="E317" s="242"/>
      <c r="F317" s="97"/>
      <c r="G317" s="97"/>
      <c r="H317" s="203" t="s">
        <v>816</v>
      </c>
      <c r="I317" s="97"/>
    </row>
    <row r="318" spans="5:9" x14ac:dyDescent="0.25">
      <c r="E318" s="242"/>
      <c r="F318" s="97"/>
      <c r="G318" s="97"/>
      <c r="H318" s="203" t="s">
        <v>817</v>
      </c>
      <c r="I318" s="97"/>
    </row>
    <row r="319" spans="5:9" x14ac:dyDescent="0.25">
      <c r="E319" s="242"/>
      <c r="F319" s="97"/>
      <c r="G319" s="97"/>
      <c r="H319" s="203" t="s">
        <v>818</v>
      </c>
      <c r="I319" s="97"/>
    </row>
    <row r="320" spans="5:9" x14ac:dyDescent="0.25">
      <c r="E320" s="242"/>
      <c r="F320" s="97"/>
      <c r="G320" s="97"/>
      <c r="H320" s="203" t="s">
        <v>819</v>
      </c>
      <c r="I320" s="97"/>
    </row>
    <row r="321" spans="5:9" x14ac:dyDescent="0.25">
      <c r="E321" s="242"/>
      <c r="F321" s="97"/>
      <c r="G321" s="97"/>
      <c r="H321" s="203" t="s">
        <v>820</v>
      </c>
      <c r="I321" s="97"/>
    </row>
    <row r="322" spans="5:9" x14ac:dyDescent="0.25">
      <c r="E322" s="242"/>
      <c r="F322" s="97"/>
      <c r="G322" s="97"/>
      <c r="H322" s="203" t="s">
        <v>821</v>
      </c>
      <c r="I322" s="97"/>
    </row>
    <row r="323" spans="5:9" x14ac:dyDescent="0.25">
      <c r="E323" s="242"/>
      <c r="F323" s="97"/>
      <c r="G323" s="97"/>
      <c r="H323" s="203" t="s">
        <v>822</v>
      </c>
      <c r="I323" s="97"/>
    </row>
    <row r="324" spans="5:9" x14ac:dyDescent="0.25">
      <c r="E324" s="242"/>
      <c r="F324" s="97"/>
      <c r="G324" s="97"/>
      <c r="H324" s="203" t="s">
        <v>823</v>
      </c>
      <c r="I324" s="97"/>
    </row>
    <row r="325" spans="5:9" x14ac:dyDescent="0.25">
      <c r="E325" s="242"/>
      <c r="F325" s="97"/>
      <c r="G325" s="97"/>
      <c r="H325" s="203" t="s">
        <v>824</v>
      </c>
      <c r="I325" s="97"/>
    </row>
    <row r="326" spans="5:9" x14ac:dyDescent="0.25">
      <c r="E326" s="242"/>
      <c r="F326" s="97"/>
      <c r="G326" s="97"/>
      <c r="H326" s="203" t="s">
        <v>825</v>
      </c>
      <c r="I326" s="97"/>
    </row>
    <row r="327" spans="5:9" x14ac:dyDescent="0.25">
      <c r="E327" s="242"/>
      <c r="F327" s="97"/>
      <c r="G327" s="97"/>
      <c r="H327" s="203" t="s">
        <v>826</v>
      </c>
      <c r="I327" s="97"/>
    </row>
    <row r="328" spans="5:9" x14ac:dyDescent="0.25">
      <c r="E328" s="242"/>
      <c r="F328" s="97"/>
      <c r="G328" s="97"/>
      <c r="H328" s="203" t="s">
        <v>827</v>
      </c>
      <c r="I328" s="97"/>
    </row>
    <row r="329" spans="5:9" x14ac:dyDescent="0.25">
      <c r="E329" s="242"/>
      <c r="F329" s="97"/>
      <c r="G329" s="97"/>
      <c r="H329" s="203" t="s">
        <v>828</v>
      </c>
      <c r="I329" s="97"/>
    </row>
    <row r="330" spans="5:9" x14ac:dyDescent="0.25">
      <c r="E330" s="242"/>
      <c r="F330" s="97"/>
      <c r="G330" s="97"/>
      <c r="H330" s="203" t="s">
        <v>829</v>
      </c>
      <c r="I330" s="97"/>
    </row>
    <row r="331" spans="5:9" x14ac:dyDescent="0.25">
      <c r="E331" s="242"/>
      <c r="F331" s="97"/>
      <c r="G331" s="97"/>
      <c r="H331" s="203" t="s">
        <v>830</v>
      </c>
      <c r="I331" s="97"/>
    </row>
    <row r="332" spans="5:9" x14ac:dyDescent="0.25">
      <c r="E332" s="242"/>
      <c r="F332" s="97"/>
      <c r="G332" s="97"/>
      <c r="H332" s="203" t="s">
        <v>831</v>
      </c>
      <c r="I332" s="97"/>
    </row>
    <row r="333" spans="5:9" x14ac:dyDescent="0.25">
      <c r="E333" s="242"/>
      <c r="F333" s="97"/>
      <c r="G333" s="97"/>
      <c r="H333" s="203" t="s">
        <v>832</v>
      </c>
      <c r="I333" s="97"/>
    </row>
    <row r="334" spans="5:9" x14ac:dyDescent="0.25">
      <c r="E334" s="242"/>
      <c r="F334" s="97"/>
      <c r="G334" s="97"/>
      <c r="H334" s="203" t="s">
        <v>833</v>
      </c>
      <c r="I334" s="97"/>
    </row>
    <row r="335" spans="5:9" x14ac:dyDescent="0.25">
      <c r="E335" s="242"/>
      <c r="F335" s="97"/>
      <c r="G335" s="97"/>
      <c r="H335" s="203" t="s">
        <v>834</v>
      </c>
      <c r="I335" s="97"/>
    </row>
    <row r="336" spans="5:9" x14ac:dyDescent="0.25">
      <c r="E336" s="242"/>
      <c r="F336" s="97"/>
      <c r="G336" s="97"/>
      <c r="H336" s="203" t="s">
        <v>456</v>
      </c>
      <c r="I336" s="97"/>
    </row>
    <row r="337" spans="5:9" x14ac:dyDescent="0.25">
      <c r="E337" s="242"/>
      <c r="F337" s="97"/>
      <c r="G337" s="97"/>
      <c r="H337" s="203" t="s">
        <v>835</v>
      </c>
      <c r="I337" s="97"/>
    </row>
    <row r="338" spans="5:9" x14ac:dyDescent="0.25">
      <c r="E338" s="242"/>
      <c r="F338" s="97"/>
      <c r="G338" s="97"/>
      <c r="H338" s="203" t="s">
        <v>836</v>
      </c>
      <c r="I338" s="97"/>
    </row>
    <row r="339" spans="5:9" x14ac:dyDescent="0.25">
      <c r="E339" s="242"/>
      <c r="F339" s="97"/>
      <c r="G339" s="97"/>
      <c r="H339" s="203" t="s">
        <v>582</v>
      </c>
      <c r="I339" s="97"/>
    </row>
    <row r="340" spans="5:9" x14ac:dyDescent="0.25">
      <c r="E340" s="242"/>
      <c r="F340" s="97"/>
      <c r="G340" s="97"/>
      <c r="H340" s="203" t="s">
        <v>584</v>
      </c>
      <c r="I340" s="97"/>
    </row>
    <row r="341" spans="5:9" x14ac:dyDescent="0.25">
      <c r="E341" s="242"/>
      <c r="F341" s="97"/>
      <c r="G341" s="97"/>
      <c r="H341" s="203" t="s">
        <v>837</v>
      </c>
      <c r="I341" s="97"/>
    </row>
    <row r="342" spans="5:9" x14ac:dyDescent="0.25">
      <c r="E342" s="242"/>
      <c r="F342" s="97"/>
      <c r="G342" s="97"/>
      <c r="H342" s="203" t="s">
        <v>838</v>
      </c>
      <c r="I342" s="97"/>
    </row>
    <row r="343" spans="5:9" x14ac:dyDescent="0.25">
      <c r="E343" s="242"/>
      <c r="F343" s="97"/>
      <c r="G343" s="97"/>
      <c r="H343" s="203" t="s">
        <v>839</v>
      </c>
      <c r="I343" s="97"/>
    </row>
    <row r="344" spans="5:9" x14ac:dyDescent="0.25">
      <c r="E344" s="242"/>
      <c r="F344" s="97"/>
      <c r="G344" s="97"/>
      <c r="H344" s="203" t="s">
        <v>840</v>
      </c>
      <c r="I344" s="97"/>
    </row>
    <row r="345" spans="5:9" x14ac:dyDescent="0.25">
      <c r="E345" s="242"/>
      <c r="F345" s="97"/>
      <c r="G345" s="97"/>
      <c r="H345" s="203" t="s">
        <v>841</v>
      </c>
      <c r="I345" s="97"/>
    </row>
    <row r="346" spans="5:9" x14ac:dyDescent="0.25">
      <c r="E346" s="242"/>
      <c r="F346" s="97"/>
      <c r="G346" s="97"/>
      <c r="H346" s="203" t="s">
        <v>842</v>
      </c>
      <c r="I346" s="97"/>
    </row>
    <row r="347" spans="5:9" x14ac:dyDescent="0.25">
      <c r="E347" s="242"/>
      <c r="F347" s="97"/>
      <c r="G347" s="97"/>
      <c r="H347" s="203" t="s">
        <v>843</v>
      </c>
      <c r="I347" s="97"/>
    </row>
    <row r="348" spans="5:9" x14ac:dyDescent="0.25">
      <c r="E348" s="242"/>
      <c r="F348" s="97"/>
      <c r="G348" s="97"/>
      <c r="H348" s="203" t="s">
        <v>844</v>
      </c>
      <c r="I348" s="97"/>
    </row>
    <row r="349" spans="5:9" x14ac:dyDescent="0.25">
      <c r="E349" s="242"/>
      <c r="F349" s="97"/>
      <c r="G349" s="97"/>
      <c r="H349" s="203" t="s">
        <v>845</v>
      </c>
      <c r="I349" s="97"/>
    </row>
    <row r="350" spans="5:9" x14ac:dyDescent="0.25">
      <c r="E350" s="242"/>
      <c r="F350" s="97"/>
      <c r="G350" s="97"/>
      <c r="H350" s="203" t="s">
        <v>590</v>
      </c>
      <c r="I350" s="97"/>
    </row>
    <row r="351" spans="5:9" x14ac:dyDescent="0.25">
      <c r="E351" s="242"/>
      <c r="F351" s="97"/>
      <c r="G351" s="97"/>
      <c r="H351" s="203" t="s">
        <v>846</v>
      </c>
      <c r="I351" s="97"/>
    </row>
    <row r="352" spans="5:9" x14ac:dyDescent="0.25">
      <c r="E352" s="242"/>
      <c r="F352" s="97"/>
      <c r="G352" s="97"/>
      <c r="H352" s="203" t="s">
        <v>847</v>
      </c>
      <c r="I352" s="97"/>
    </row>
    <row r="353" spans="5:9" x14ac:dyDescent="0.25">
      <c r="E353" s="242"/>
      <c r="F353" s="97"/>
      <c r="G353" s="97"/>
      <c r="H353" s="203" t="s">
        <v>848</v>
      </c>
      <c r="I353" s="97"/>
    </row>
    <row r="354" spans="5:9" x14ac:dyDescent="0.25">
      <c r="E354" s="242"/>
      <c r="F354" s="97"/>
      <c r="G354" s="97"/>
      <c r="H354" s="203" t="s">
        <v>849</v>
      </c>
      <c r="I354" s="97"/>
    </row>
    <row r="355" spans="5:9" x14ac:dyDescent="0.25">
      <c r="E355" s="242"/>
      <c r="F355" s="97"/>
      <c r="G355" s="97"/>
      <c r="H355" s="203" t="s">
        <v>850</v>
      </c>
      <c r="I355" s="97"/>
    </row>
    <row r="356" spans="5:9" x14ac:dyDescent="0.25">
      <c r="E356" s="242"/>
      <c r="F356" s="97"/>
      <c r="G356" s="97"/>
      <c r="H356" s="203" t="s">
        <v>851</v>
      </c>
      <c r="I356" s="97"/>
    </row>
    <row r="357" spans="5:9" x14ac:dyDescent="0.25">
      <c r="E357" s="242"/>
      <c r="F357" s="97"/>
      <c r="G357" s="97"/>
      <c r="H357" s="203" t="s">
        <v>852</v>
      </c>
      <c r="I357" s="97"/>
    </row>
    <row r="358" spans="5:9" x14ac:dyDescent="0.25">
      <c r="E358" s="242"/>
      <c r="F358" s="97"/>
      <c r="G358" s="97"/>
      <c r="H358" s="203" t="s">
        <v>594</v>
      </c>
      <c r="I358" s="97"/>
    </row>
    <row r="359" spans="5:9" x14ac:dyDescent="0.25">
      <c r="E359" s="242"/>
      <c r="F359" s="97"/>
      <c r="G359" s="97"/>
      <c r="H359" s="203" t="s">
        <v>853</v>
      </c>
      <c r="I359" s="97"/>
    </row>
    <row r="360" spans="5:9" x14ac:dyDescent="0.25">
      <c r="E360" s="242"/>
      <c r="F360" s="97"/>
      <c r="G360" s="97"/>
      <c r="H360" s="203" t="s">
        <v>481</v>
      </c>
      <c r="I360" s="97"/>
    </row>
    <row r="361" spans="5:9" x14ac:dyDescent="0.25">
      <c r="E361" s="242"/>
      <c r="F361" s="97"/>
      <c r="G361" s="97"/>
      <c r="H361" s="203" t="s">
        <v>854</v>
      </c>
      <c r="I361" s="97"/>
    </row>
    <row r="362" spans="5:9" x14ac:dyDescent="0.25">
      <c r="E362" s="242"/>
      <c r="F362" s="97"/>
      <c r="G362" s="97"/>
      <c r="H362" s="203" t="s">
        <v>855</v>
      </c>
      <c r="I362" s="97"/>
    </row>
    <row r="363" spans="5:9" x14ac:dyDescent="0.25">
      <c r="E363" s="242"/>
      <c r="F363" s="97"/>
      <c r="G363" s="97"/>
      <c r="H363" s="203" t="s">
        <v>856</v>
      </c>
      <c r="I363" s="97"/>
    </row>
    <row r="364" spans="5:9" x14ac:dyDescent="0.25">
      <c r="E364" s="242"/>
      <c r="F364" s="97"/>
      <c r="G364" s="97"/>
      <c r="H364" s="203" t="s">
        <v>857</v>
      </c>
      <c r="I364" s="97"/>
    </row>
    <row r="365" spans="5:9" x14ac:dyDescent="0.25">
      <c r="E365" s="242"/>
      <c r="F365" s="97"/>
      <c r="G365" s="97"/>
      <c r="H365" s="203" t="s">
        <v>858</v>
      </c>
      <c r="I365" s="97"/>
    </row>
    <row r="366" spans="5:9" x14ac:dyDescent="0.25">
      <c r="E366" s="242"/>
      <c r="F366" s="97"/>
      <c r="G366" s="97"/>
      <c r="H366" s="203" t="s">
        <v>859</v>
      </c>
      <c r="I366" s="97"/>
    </row>
    <row r="367" spans="5:9" x14ac:dyDescent="0.25">
      <c r="E367" s="242"/>
      <c r="F367" s="97"/>
      <c r="G367" s="97"/>
      <c r="H367" s="203" t="s">
        <v>860</v>
      </c>
      <c r="I367" s="97"/>
    </row>
    <row r="368" spans="5:9" x14ac:dyDescent="0.25">
      <c r="E368" s="242"/>
      <c r="F368" s="97"/>
      <c r="G368" s="97"/>
      <c r="H368" s="203" t="s">
        <v>861</v>
      </c>
      <c r="I368" s="97"/>
    </row>
    <row r="369" spans="5:9" x14ac:dyDescent="0.25">
      <c r="E369" s="242"/>
      <c r="F369" s="97"/>
      <c r="G369" s="97"/>
      <c r="H369" s="203" t="s">
        <v>862</v>
      </c>
      <c r="I369" s="97"/>
    </row>
    <row r="370" spans="5:9" x14ac:dyDescent="0.25">
      <c r="E370" s="242"/>
      <c r="F370" s="97"/>
      <c r="G370" s="97"/>
      <c r="H370" s="203" t="s">
        <v>863</v>
      </c>
      <c r="I370" s="97"/>
    </row>
    <row r="371" spans="5:9" x14ac:dyDescent="0.25">
      <c r="E371" s="242"/>
      <c r="F371" s="97"/>
      <c r="G371" s="97"/>
      <c r="H371" s="203" t="s">
        <v>864</v>
      </c>
      <c r="I371" s="97"/>
    </row>
    <row r="372" spans="5:9" x14ac:dyDescent="0.25">
      <c r="E372" s="242"/>
      <c r="F372" s="97"/>
      <c r="G372" s="97"/>
      <c r="H372" s="203" t="s">
        <v>865</v>
      </c>
      <c r="I372" s="97"/>
    </row>
    <row r="373" spans="5:9" x14ac:dyDescent="0.25">
      <c r="E373" s="242"/>
      <c r="F373" s="97"/>
      <c r="G373" s="97"/>
      <c r="H373" s="203" t="s">
        <v>866</v>
      </c>
      <c r="I373" s="97"/>
    </row>
    <row r="374" spans="5:9" x14ac:dyDescent="0.25">
      <c r="E374" s="242"/>
      <c r="F374" s="242"/>
      <c r="G374" s="242"/>
      <c r="H374" s="242"/>
    </row>
  </sheetData>
  <mergeCells count="13">
    <mergeCell ref="B2:N2"/>
    <mergeCell ref="L3:N3"/>
    <mergeCell ref="B1:N1"/>
    <mergeCell ref="B3:B4"/>
    <mergeCell ref="C3:C4"/>
    <mergeCell ref="E3:E4"/>
    <mergeCell ref="F3:F4"/>
    <mergeCell ref="G3:G4"/>
    <mergeCell ref="H3:H4"/>
    <mergeCell ref="I3:I4"/>
    <mergeCell ref="J3:J4"/>
    <mergeCell ref="K3:K4"/>
    <mergeCell ref="D3:D4"/>
  </mergeCells>
  <dataValidations count="7">
    <dataValidation type="list" allowBlank="1" showInputMessage="1" showErrorMessage="1" sqref="J21:J25" xr:uid="{00000000-0002-0000-0700-000005000000}">
      <formula1>#REF!</formula1>
    </dataValidation>
    <dataValidation type="list" allowBlank="1" showInputMessage="1" showErrorMessage="1" sqref="I21:I25" xr:uid="{00000000-0002-0000-0700-000006000000}">
      <formula1>$B$29:$B$32</formula1>
    </dataValidation>
    <dataValidation type="list" allowBlank="1" showInputMessage="1" showErrorMessage="1" sqref="H5:H20" xr:uid="{00000000-0002-0000-0700-000000000000}">
      <formula1>$H$28:$H$373</formula1>
    </dataValidation>
    <dataValidation type="list" allowBlank="1" showInputMessage="1" showErrorMessage="1" sqref="G5:G19" xr:uid="{00000000-0002-0000-0700-000001000000}">
      <formula1>$G$28:$G$83</formula1>
    </dataValidation>
    <dataValidation type="list" allowBlank="1" showInputMessage="1" showErrorMessage="1" sqref="F5:F20 G20" xr:uid="{00000000-0002-0000-0700-000002000000}">
      <formula1>$F$28:$F$43</formula1>
    </dataValidation>
    <dataValidation type="list" allowBlank="1" showInputMessage="1" showErrorMessage="1" sqref="I5:I20" xr:uid="{00000000-0002-0000-0700-000003000000}">
      <formula1>$B$29:$B$34</formula1>
    </dataValidation>
    <dataValidation type="list" allowBlank="1" showInputMessage="1" showErrorMessage="1" sqref="J5:J20" xr:uid="{00000000-0002-0000-0700-000004000000}">
      <formula1>$C$29:$C$34</formula1>
    </dataValidation>
  </dataValidation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4D1231-0752-4125-AAA4-59BB70B293D6}">
  <sheetPr>
    <pageSetUpPr fitToPage="1"/>
  </sheetPr>
  <dimension ref="B1:O43"/>
  <sheetViews>
    <sheetView showGridLines="0" topLeftCell="A30" zoomScale="90" zoomScaleNormal="90" workbookViewId="0">
      <selection activeCell="D38" sqref="D38"/>
    </sheetView>
  </sheetViews>
  <sheetFormatPr baseColWidth="10" defaultColWidth="11.42578125" defaultRowHeight="15" x14ac:dyDescent="0.25"/>
  <cols>
    <col min="1" max="1" width="2.42578125" customWidth="1"/>
    <col min="2" max="2" width="55" customWidth="1"/>
    <col min="3" max="3" width="35.42578125" customWidth="1"/>
    <col min="4" max="4" width="20.28515625" style="96" customWidth="1"/>
    <col min="5" max="5" width="24.140625" style="96" customWidth="1"/>
    <col min="6" max="6" width="26.28515625" style="95" customWidth="1"/>
    <col min="7" max="7" width="62.5703125" style="255" customWidth="1"/>
    <col min="8" max="8" width="33.28515625" customWidth="1"/>
  </cols>
  <sheetData>
    <row r="1" spans="2:15" s="84" customFormat="1" ht="23.65" customHeight="1" x14ac:dyDescent="0.25">
      <c r="B1" s="520" t="s">
        <v>934</v>
      </c>
      <c r="C1" s="521"/>
      <c r="D1" s="521"/>
      <c r="E1" s="521"/>
      <c r="F1" s="521"/>
      <c r="G1" s="521"/>
      <c r="H1" s="521"/>
      <c r="I1" s="521"/>
      <c r="J1" s="521"/>
      <c r="K1" s="521"/>
      <c r="L1" s="521"/>
      <c r="M1" s="521"/>
      <c r="N1" s="521"/>
      <c r="O1" s="521"/>
    </row>
    <row r="2" spans="2:15" s="84" customFormat="1" ht="27.6" customHeight="1" x14ac:dyDescent="0.25">
      <c r="B2" s="522" t="s">
        <v>935</v>
      </c>
      <c r="C2" s="522"/>
      <c r="D2" s="522"/>
      <c r="E2" s="522"/>
      <c r="F2" s="522"/>
      <c r="G2" s="522"/>
      <c r="H2" s="522"/>
      <c r="I2" s="522"/>
      <c r="J2" s="522"/>
      <c r="K2" s="522"/>
      <c r="L2" s="522"/>
      <c r="M2" s="522"/>
      <c r="N2" s="522"/>
      <c r="O2" s="522"/>
    </row>
    <row r="3" spans="2:15" ht="32.25" customHeight="1" x14ac:dyDescent="0.25">
      <c r="B3" s="478" t="s">
        <v>936</v>
      </c>
      <c r="C3" s="478"/>
      <c r="D3" s="478"/>
      <c r="E3" s="478"/>
      <c r="F3" s="478"/>
      <c r="G3" s="478"/>
      <c r="H3" s="478"/>
      <c r="I3" s="102"/>
    </row>
    <row r="4" spans="2:15" x14ac:dyDescent="0.25">
      <c r="B4" s="478" t="s">
        <v>937</v>
      </c>
      <c r="C4" s="478"/>
      <c r="D4" s="110">
        <v>45550</v>
      </c>
      <c r="E4" s="110"/>
      <c r="F4" s="108"/>
      <c r="G4" s="251"/>
      <c r="H4" s="107"/>
      <c r="I4" s="102"/>
      <c r="J4" s="102"/>
    </row>
    <row r="5" spans="2:15" x14ac:dyDescent="0.25">
      <c r="B5" s="478" t="s">
        <v>938</v>
      </c>
      <c r="C5" s="478"/>
      <c r="D5" s="109">
        <f>((COUNTIFS(F8:F37,"PUBLICADO EN PLAZO"))+COUNTIF(F8:F37,"PUBLICADO FUERA DE PLAZO"))/29</f>
        <v>0.93103448275862066</v>
      </c>
      <c r="E5" s="109"/>
      <c r="F5" s="108"/>
      <c r="G5" s="251"/>
      <c r="H5" s="107"/>
      <c r="I5" s="102"/>
      <c r="J5" s="102"/>
    </row>
    <row r="6" spans="2:15" x14ac:dyDescent="0.25">
      <c r="B6" s="106"/>
      <c r="C6" s="106"/>
      <c r="D6" s="105"/>
      <c r="E6" s="105"/>
      <c r="F6" s="104"/>
      <c r="G6" s="252"/>
      <c r="H6" s="103"/>
      <c r="I6" s="102"/>
      <c r="J6" s="102"/>
      <c r="K6" s="102"/>
      <c r="L6" s="102"/>
    </row>
    <row r="7" spans="2:15" ht="69" customHeight="1" x14ac:dyDescent="0.25">
      <c r="B7" s="525" t="s">
        <v>939</v>
      </c>
      <c r="C7" s="526"/>
      <c r="D7" s="187" t="s">
        <v>940</v>
      </c>
      <c r="E7" s="187" t="s">
        <v>941</v>
      </c>
      <c r="F7" s="187" t="s">
        <v>942</v>
      </c>
      <c r="G7" s="187" t="s">
        <v>943</v>
      </c>
      <c r="H7" s="188" t="s">
        <v>944</v>
      </c>
    </row>
    <row r="8" spans="2:15" ht="45" customHeight="1" x14ac:dyDescent="0.25">
      <c r="B8" s="527" t="s">
        <v>945</v>
      </c>
      <c r="C8" s="528"/>
      <c r="D8" s="189">
        <v>45397</v>
      </c>
      <c r="E8" s="185">
        <v>45397</v>
      </c>
      <c r="F8" s="185" t="s">
        <v>946</v>
      </c>
      <c r="G8" s="253" t="s">
        <v>947</v>
      </c>
      <c r="H8" s="186"/>
    </row>
    <row r="9" spans="2:15" ht="43.5" customHeight="1" x14ac:dyDescent="0.25">
      <c r="B9" s="523" t="s">
        <v>948</v>
      </c>
      <c r="C9" s="524"/>
      <c r="D9" s="190">
        <v>45397</v>
      </c>
      <c r="E9" s="185">
        <v>45397</v>
      </c>
      <c r="F9" s="185" t="s">
        <v>946</v>
      </c>
      <c r="G9" s="272" t="s">
        <v>949</v>
      </c>
      <c r="H9" s="184"/>
    </row>
    <row r="10" spans="2:15" ht="108" customHeight="1" x14ac:dyDescent="0.25">
      <c r="B10" s="523" t="s">
        <v>950</v>
      </c>
      <c r="C10" s="524"/>
      <c r="D10" s="190">
        <v>45397</v>
      </c>
      <c r="E10" s="100">
        <v>45443</v>
      </c>
      <c r="F10" s="100" t="s">
        <v>951</v>
      </c>
      <c r="G10" s="253" t="s">
        <v>952</v>
      </c>
      <c r="H10" s="184"/>
    </row>
    <row r="11" spans="2:15" ht="46.5" customHeight="1" x14ac:dyDescent="0.25">
      <c r="B11" s="523" t="s">
        <v>953</v>
      </c>
      <c r="C11" s="524"/>
      <c r="D11" s="190">
        <v>45397</v>
      </c>
      <c r="E11" s="185">
        <v>45397</v>
      </c>
      <c r="F11" s="185" t="s">
        <v>946</v>
      </c>
      <c r="G11" s="272" t="s">
        <v>954</v>
      </c>
      <c r="H11" s="184"/>
    </row>
    <row r="12" spans="2:15" ht="52.5" customHeight="1" x14ac:dyDescent="0.25">
      <c r="B12" s="523" t="s">
        <v>955</v>
      </c>
      <c r="C12" s="524"/>
      <c r="D12" s="190">
        <v>45397</v>
      </c>
      <c r="E12" s="185">
        <v>45397</v>
      </c>
      <c r="F12" s="185" t="s">
        <v>946</v>
      </c>
      <c r="G12" s="272" t="s">
        <v>956</v>
      </c>
      <c r="H12" s="184"/>
    </row>
    <row r="13" spans="2:15" ht="63" customHeight="1" x14ac:dyDescent="0.25">
      <c r="B13" s="523" t="s">
        <v>957</v>
      </c>
      <c r="C13" s="524"/>
      <c r="D13" s="190">
        <v>45397</v>
      </c>
      <c r="E13" s="185">
        <v>45397</v>
      </c>
      <c r="F13" s="185" t="s">
        <v>946</v>
      </c>
      <c r="G13" s="272" t="s">
        <v>958</v>
      </c>
      <c r="H13" s="184"/>
    </row>
    <row r="14" spans="2:15" ht="57.4" customHeight="1" x14ac:dyDescent="0.25">
      <c r="B14" s="523" t="s">
        <v>959</v>
      </c>
      <c r="C14" s="524"/>
      <c r="D14" s="190">
        <v>45397</v>
      </c>
      <c r="E14" s="185">
        <v>45397</v>
      </c>
      <c r="F14" s="185" t="s">
        <v>946</v>
      </c>
      <c r="G14" s="273" t="s">
        <v>960</v>
      </c>
      <c r="H14" s="184"/>
    </row>
    <row r="15" spans="2:15" ht="107.65" customHeight="1" x14ac:dyDescent="0.25">
      <c r="B15" s="523" t="s">
        <v>961</v>
      </c>
      <c r="C15" s="524"/>
      <c r="D15" s="190">
        <v>45397</v>
      </c>
      <c r="E15" s="185">
        <v>45434</v>
      </c>
      <c r="F15" s="100" t="s">
        <v>951</v>
      </c>
      <c r="G15" s="253" t="s">
        <v>962</v>
      </c>
      <c r="H15" s="184"/>
    </row>
    <row r="16" spans="2:15" ht="35.1" customHeight="1" x14ac:dyDescent="0.25">
      <c r="B16" s="516" t="s">
        <v>963</v>
      </c>
      <c r="C16" s="174" t="s">
        <v>964</v>
      </c>
      <c r="D16" s="190">
        <v>45460</v>
      </c>
      <c r="E16" s="100">
        <v>45460</v>
      </c>
      <c r="F16" s="100" t="s">
        <v>946</v>
      </c>
      <c r="G16" s="253" t="s">
        <v>947</v>
      </c>
      <c r="H16" s="184"/>
    </row>
    <row r="17" spans="2:8" ht="35.1" customHeight="1" x14ac:dyDescent="0.25">
      <c r="B17" s="533"/>
      <c r="C17" s="178" t="s">
        <v>965</v>
      </c>
      <c r="D17" s="190">
        <v>45460</v>
      </c>
      <c r="E17" s="100">
        <v>45460</v>
      </c>
      <c r="F17" s="100" t="s">
        <v>946</v>
      </c>
      <c r="G17" s="253" t="s">
        <v>947</v>
      </c>
      <c r="H17" s="184"/>
    </row>
    <row r="18" spans="2:8" ht="35.1" customHeight="1" x14ac:dyDescent="0.25">
      <c r="B18" s="533"/>
      <c r="C18" s="178" t="s">
        <v>966</v>
      </c>
      <c r="D18" s="190">
        <v>45460</v>
      </c>
      <c r="E18" s="100">
        <v>45460</v>
      </c>
      <c r="F18" s="100" t="s">
        <v>946</v>
      </c>
      <c r="G18" s="253" t="s">
        <v>947</v>
      </c>
      <c r="H18" s="184"/>
    </row>
    <row r="19" spans="2:8" ht="35.1" customHeight="1" x14ac:dyDescent="0.25">
      <c r="B19" s="533"/>
      <c r="C19" s="178" t="s">
        <v>967</v>
      </c>
      <c r="D19" s="190">
        <v>45460</v>
      </c>
      <c r="E19" s="100">
        <v>45460</v>
      </c>
      <c r="F19" s="100" t="s">
        <v>946</v>
      </c>
      <c r="G19" s="253" t="s">
        <v>947</v>
      </c>
      <c r="H19" s="184"/>
    </row>
    <row r="20" spans="2:8" ht="35.1" customHeight="1" x14ac:dyDescent="0.25">
      <c r="B20" s="518"/>
      <c r="C20" s="178" t="s">
        <v>968</v>
      </c>
      <c r="D20" s="190">
        <v>45460</v>
      </c>
      <c r="E20" s="100">
        <v>45460</v>
      </c>
      <c r="F20" s="100" t="s">
        <v>946</v>
      </c>
      <c r="G20" s="253" t="s">
        <v>947</v>
      </c>
      <c r="H20" s="184"/>
    </row>
    <row r="21" spans="2:8" ht="46.5" customHeight="1" x14ac:dyDescent="0.25">
      <c r="B21" s="534" t="s">
        <v>969</v>
      </c>
      <c r="C21" s="178" t="s">
        <v>970</v>
      </c>
      <c r="D21" s="190">
        <v>45337</v>
      </c>
      <c r="E21" s="100">
        <v>45350</v>
      </c>
      <c r="F21" s="100" t="s">
        <v>951</v>
      </c>
      <c r="G21" s="272" t="s">
        <v>971</v>
      </c>
      <c r="H21" s="246"/>
    </row>
    <row r="22" spans="2:8" ht="46.5" customHeight="1" x14ac:dyDescent="0.25">
      <c r="B22" s="534"/>
      <c r="C22" s="178" t="s">
        <v>972</v>
      </c>
      <c r="D22" s="190">
        <v>45366</v>
      </c>
      <c r="E22" s="100">
        <v>45366</v>
      </c>
      <c r="F22" s="100" t="s">
        <v>946</v>
      </c>
      <c r="G22" s="272" t="s">
        <v>973</v>
      </c>
      <c r="H22" s="246"/>
    </row>
    <row r="23" spans="2:8" ht="46.5" customHeight="1" x14ac:dyDescent="0.25">
      <c r="B23" s="534"/>
      <c r="C23" s="178" t="s">
        <v>974</v>
      </c>
      <c r="D23" s="190">
        <v>45397</v>
      </c>
      <c r="E23" s="100">
        <v>45397</v>
      </c>
      <c r="F23" s="100" t="s">
        <v>946</v>
      </c>
      <c r="G23" s="272" t="s">
        <v>975</v>
      </c>
      <c r="H23" s="246"/>
    </row>
    <row r="24" spans="2:8" ht="46.5" customHeight="1" x14ac:dyDescent="0.25">
      <c r="B24" s="534"/>
      <c r="C24" s="178" t="s">
        <v>976</v>
      </c>
      <c r="D24" s="190">
        <v>45427</v>
      </c>
      <c r="E24" s="100">
        <v>45436</v>
      </c>
      <c r="F24" s="100" t="s">
        <v>951</v>
      </c>
      <c r="G24" s="253" t="s">
        <v>977</v>
      </c>
      <c r="H24" s="184"/>
    </row>
    <row r="25" spans="2:8" ht="46.5" customHeight="1" x14ac:dyDescent="0.25">
      <c r="B25" s="534"/>
      <c r="C25" s="178" t="s">
        <v>978</v>
      </c>
      <c r="D25" s="190">
        <v>45460</v>
      </c>
      <c r="E25" s="100">
        <v>45457</v>
      </c>
      <c r="F25" s="100" t="s">
        <v>946</v>
      </c>
      <c r="G25" s="253" t="s">
        <v>947</v>
      </c>
      <c r="H25" s="184"/>
    </row>
    <row r="26" spans="2:8" ht="46.5" customHeight="1" x14ac:dyDescent="0.25">
      <c r="B26" s="534"/>
      <c r="C26" s="178" t="s">
        <v>979</v>
      </c>
      <c r="D26" s="190">
        <v>45488</v>
      </c>
      <c r="E26" s="100">
        <v>45483</v>
      </c>
      <c r="F26" s="100" t="s">
        <v>946</v>
      </c>
      <c r="G26" s="253" t="s">
        <v>947</v>
      </c>
      <c r="H26" s="184"/>
    </row>
    <row r="27" spans="2:8" ht="46.5" customHeight="1" x14ac:dyDescent="0.25">
      <c r="B27" s="534"/>
      <c r="C27" s="178" t="s">
        <v>980</v>
      </c>
      <c r="D27" s="190">
        <v>45520</v>
      </c>
      <c r="E27" s="100">
        <v>45517</v>
      </c>
      <c r="F27" s="100" t="s">
        <v>946</v>
      </c>
      <c r="G27" s="253" t="s">
        <v>947</v>
      </c>
      <c r="H27" s="184"/>
    </row>
    <row r="28" spans="2:8" ht="46.5" customHeight="1" x14ac:dyDescent="0.25">
      <c r="B28" s="534"/>
      <c r="C28" s="178" t="s">
        <v>981</v>
      </c>
      <c r="D28" s="190">
        <v>45551</v>
      </c>
      <c r="E28" s="100">
        <v>45546</v>
      </c>
      <c r="F28" s="100" t="s">
        <v>946</v>
      </c>
      <c r="G28" s="253" t="s">
        <v>947</v>
      </c>
      <c r="H28" s="184"/>
    </row>
    <row r="29" spans="2:8" ht="46.5" customHeight="1" x14ac:dyDescent="0.25">
      <c r="B29" s="534"/>
      <c r="C29" s="178" t="s">
        <v>982</v>
      </c>
      <c r="D29" s="190">
        <v>45580</v>
      </c>
      <c r="E29" s="100">
        <v>45579</v>
      </c>
      <c r="F29" s="100" t="s">
        <v>946</v>
      </c>
      <c r="G29" s="253" t="s">
        <v>947</v>
      </c>
      <c r="H29" s="184"/>
    </row>
    <row r="30" spans="2:8" ht="46.5" customHeight="1" x14ac:dyDescent="0.25">
      <c r="B30" s="534"/>
      <c r="C30" s="178" t="s">
        <v>983</v>
      </c>
      <c r="D30" s="190">
        <v>45611</v>
      </c>
      <c r="E30" s="100">
        <v>45607</v>
      </c>
      <c r="F30" s="100" t="s">
        <v>946</v>
      </c>
      <c r="G30" s="253" t="s">
        <v>947</v>
      </c>
      <c r="H30" s="184"/>
    </row>
    <row r="31" spans="2:8" ht="46.5" customHeight="1" x14ac:dyDescent="0.25">
      <c r="B31" s="534"/>
      <c r="C31" s="178" t="s">
        <v>984</v>
      </c>
      <c r="D31" s="190">
        <v>45642</v>
      </c>
      <c r="E31" s="100">
        <v>45636</v>
      </c>
      <c r="F31" s="100" t="s">
        <v>946</v>
      </c>
      <c r="G31" s="253" t="s">
        <v>947</v>
      </c>
      <c r="H31" s="184"/>
    </row>
    <row r="32" spans="2:8" ht="46.5" customHeight="1" x14ac:dyDescent="0.25">
      <c r="B32" s="534"/>
      <c r="C32" s="178" t="s">
        <v>985</v>
      </c>
      <c r="D32" s="190">
        <v>45672</v>
      </c>
      <c r="E32" s="100">
        <v>45306</v>
      </c>
      <c r="F32" s="100" t="s">
        <v>946</v>
      </c>
      <c r="G32" s="253" t="s">
        <v>947</v>
      </c>
      <c r="H32" s="184"/>
    </row>
    <row r="33" spans="2:8" ht="42.6" customHeight="1" x14ac:dyDescent="0.25">
      <c r="B33" s="516" t="s">
        <v>986</v>
      </c>
      <c r="C33" s="517"/>
      <c r="D33" s="514">
        <v>45519</v>
      </c>
      <c r="E33" s="100">
        <v>45518</v>
      </c>
      <c r="F33" s="100" t="s">
        <v>946</v>
      </c>
      <c r="G33" s="253" t="s">
        <v>947</v>
      </c>
      <c r="H33" s="184"/>
    </row>
    <row r="34" spans="2:8" ht="42.6" customHeight="1" x14ac:dyDescent="0.25">
      <c r="B34" s="518"/>
      <c r="C34" s="519"/>
      <c r="D34" s="515"/>
      <c r="E34" s="100">
        <v>45518</v>
      </c>
      <c r="F34" s="100" t="s">
        <v>946</v>
      </c>
      <c r="G34" s="253" t="s">
        <v>947</v>
      </c>
      <c r="H34" s="184"/>
    </row>
    <row r="35" spans="2:8" ht="42.6" customHeight="1" x14ac:dyDescent="0.25">
      <c r="B35" s="529" t="s">
        <v>987</v>
      </c>
      <c r="C35" s="530"/>
      <c r="D35" s="190">
        <v>45884</v>
      </c>
      <c r="E35" s="289"/>
      <c r="F35" s="289"/>
      <c r="G35" s="290"/>
      <c r="H35" s="291"/>
    </row>
    <row r="36" spans="2:8" ht="42.6" customHeight="1" x14ac:dyDescent="0.25">
      <c r="B36" s="516" t="s">
        <v>988</v>
      </c>
      <c r="C36" s="517"/>
      <c r="D36" s="514">
        <v>45884</v>
      </c>
      <c r="E36" s="289"/>
      <c r="F36" s="289"/>
      <c r="G36" s="289"/>
      <c r="H36" s="291"/>
    </row>
    <row r="37" spans="2:8" ht="42.6" customHeight="1" x14ac:dyDescent="0.25">
      <c r="B37" s="518"/>
      <c r="C37" s="519"/>
      <c r="D37" s="515"/>
      <c r="E37" s="289"/>
      <c r="F37" s="289"/>
      <c r="G37" s="289"/>
      <c r="H37" s="291"/>
    </row>
    <row r="38" spans="2:8" ht="69.400000000000006" customHeight="1" x14ac:dyDescent="0.25">
      <c r="B38" s="531" t="s">
        <v>989</v>
      </c>
      <c r="C38" s="532"/>
      <c r="D38" s="191">
        <v>45747</v>
      </c>
      <c r="E38" s="292"/>
      <c r="F38" s="292"/>
      <c r="G38" s="292"/>
      <c r="H38" s="293"/>
    </row>
    <row r="39" spans="2:8" ht="14.65" customHeight="1" x14ac:dyDescent="0.25">
      <c r="F39" s="99"/>
      <c r="G39" s="254"/>
      <c r="H39" s="98"/>
    </row>
    <row r="41" spans="2:8" x14ac:dyDescent="0.25">
      <c r="F41" s="97" t="s">
        <v>946</v>
      </c>
    </row>
    <row r="42" spans="2:8" x14ac:dyDescent="0.25">
      <c r="F42" s="97" t="s">
        <v>951</v>
      </c>
    </row>
    <row r="43" spans="2:8" x14ac:dyDescent="0.25">
      <c r="F43" s="97" t="s">
        <v>990</v>
      </c>
    </row>
  </sheetData>
  <mergeCells count="22">
    <mergeCell ref="B38:C38"/>
    <mergeCell ref="B14:C14"/>
    <mergeCell ref="B15:C15"/>
    <mergeCell ref="B16:B20"/>
    <mergeCell ref="B21:B32"/>
    <mergeCell ref="B33:C34"/>
    <mergeCell ref="D33:D34"/>
    <mergeCell ref="B36:C37"/>
    <mergeCell ref="D36:D37"/>
    <mergeCell ref="B1:O1"/>
    <mergeCell ref="B2:O2"/>
    <mergeCell ref="B11:C11"/>
    <mergeCell ref="B12:C12"/>
    <mergeCell ref="B13:C13"/>
    <mergeCell ref="B3:H3"/>
    <mergeCell ref="B4:C4"/>
    <mergeCell ref="B5:C5"/>
    <mergeCell ref="B7:C7"/>
    <mergeCell ref="B8:C8"/>
    <mergeCell ref="B9:C9"/>
    <mergeCell ref="B10:C10"/>
    <mergeCell ref="B35:C35"/>
  </mergeCells>
  <dataValidations count="1">
    <dataValidation type="list" allowBlank="1" showInputMessage="1" showErrorMessage="1" sqref="F8:F38" xr:uid="{B262282E-824B-46E6-B0E3-61EE86213FFE}">
      <formula1>$F$41:$F$43</formula1>
    </dataValidation>
  </dataValidations>
  <hyperlinks>
    <hyperlink ref="G21" r:id="rId1" xr:uid="{5AD4DFEA-116B-43AF-B352-7580FE88DD4A}"/>
    <hyperlink ref="G9" r:id="rId2" xr:uid="{D99171B1-4A51-4D0E-98E3-270FB88CF08A}"/>
    <hyperlink ref="G11" r:id="rId3" xr:uid="{F3285BB4-BD31-4554-AEFA-86D82751E38E}"/>
    <hyperlink ref="G12" r:id="rId4" xr:uid="{7F4F871A-6751-4370-9A72-896439F67D72}"/>
    <hyperlink ref="G13" r:id="rId5" xr:uid="{C09C9FA4-C03A-408B-B1AF-FE1FB61497ED}"/>
    <hyperlink ref="G14" r:id="rId6" xr:uid="{3CCC2FE1-2C9A-4FC3-B54C-384EF486AFF2}"/>
    <hyperlink ref="G22" r:id="rId7" xr:uid="{F22626EA-E8D8-40BF-8232-A6576F90764A}"/>
    <hyperlink ref="G23" r:id="rId8" xr:uid="{E83895AD-3F2D-4C61-896E-B20D92E92C35}"/>
    <hyperlink ref="G10" r:id="rId9" display="https://teatroamil.cl/static/2024/docs/estructura/ORGANIGRAMA_MAYO2024.pdf " xr:uid="{741408B0-0D88-4482-965A-C911F7F9D684}"/>
  </hyperlinks>
  <pageMargins left="0.25" right="0.25" top="0.75" bottom="0.75" header="0.3" footer="0.3"/>
  <pageSetup scale="28" fitToHeight="0" orientation="portrait" r:id="rId1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L17"/>
  <sheetViews>
    <sheetView showGridLines="0" topLeftCell="A11" zoomScale="90" zoomScaleNormal="90" workbookViewId="0">
      <selection activeCell="G22" sqref="G22"/>
    </sheetView>
  </sheetViews>
  <sheetFormatPr baseColWidth="10" defaultColWidth="11.42578125" defaultRowHeight="11.25" x14ac:dyDescent="0.15"/>
  <cols>
    <col min="1" max="1" width="3.28515625" style="77" customWidth="1"/>
    <col min="2" max="2" width="47.85546875" style="77" customWidth="1"/>
    <col min="3" max="3" width="55.5703125" style="77" customWidth="1"/>
    <col min="4" max="4" width="22.85546875" style="77" customWidth="1"/>
    <col min="5" max="5" width="18.28515625" style="77" customWidth="1"/>
    <col min="6" max="6" width="24.7109375" style="77" customWidth="1"/>
    <col min="7" max="7" width="37.7109375" style="77" customWidth="1"/>
    <col min="8" max="8" width="26" style="77" customWidth="1"/>
    <col min="9" max="10" width="11.42578125" style="77"/>
    <col min="11" max="11" width="28.85546875" style="77" customWidth="1"/>
    <col min="12" max="12" width="15.28515625" style="77" bestFit="1" customWidth="1"/>
    <col min="13" max="16384" width="11.42578125" style="77"/>
  </cols>
  <sheetData>
    <row r="1" spans="2:12" ht="24" customHeight="1" x14ac:dyDescent="0.15">
      <c r="B1" s="394" t="s">
        <v>991</v>
      </c>
      <c r="C1" s="394"/>
      <c r="D1" s="394"/>
      <c r="E1" s="394"/>
      <c r="F1" s="394"/>
      <c r="G1" s="394"/>
    </row>
    <row r="2" spans="2:12" ht="24" customHeight="1" x14ac:dyDescent="0.15">
      <c r="B2" s="541" t="s">
        <v>992</v>
      </c>
      <c r="C2" s="541"/>
      <c r="D2" s="541"/>
      <c r="E2" s="541"/>
      <c r="F2" s="541"/>
      <c r="G2" s="541"/>
    </row>
    <row r="3" spans="2:12" ht="25.5" customHeight="1" x14ac:dyDescent="0.15">
      <c r="B3" s="538" t="s">
        <v>993</v>
      </c>
      <c r="C3" s="538"/>
      <c r="D3" s="538"/>
      <c r="E3" s="538"/>
      <c r="F3" s="538"/>
      <c r="G3" s="538"/>
    </row>
    <row r="4" spans="2:12" ht="24" customHeight="1" x14ac:dyDescent="0.15">
      <c r="B4" s="85" t="s">
        <v>994</v>
      </c>
      <c r="C4" s="85" t="s">
        <v>995</v>
      </c>
      <c r="D4" s="85" t="s">
        <v>996</v>
      </c>
      <c r="E4" s="85" t="s">
        <v>997</v>
      </c>
      <c r="F4" s="539" t="s">
        <v>998</v>
      </c>
      <c r="G4" s="539"/>
    </row>
    <row r="5" spans="2:12" ht="123" customHeight="1" x14ac:dyDescent="0.15">
      <c r="B5" s="87" t="s">
        <v>999</v>
      </c>
      <c r="C5" s="170" t="s">
        <v>1000</v>
      </c>
      <c r="D5" s="356" t="s">
        <v>1001</v>
      </c>
      <c r="E5" s="357" t="s">
        <v>1002</v>
      </c>
      <c r="F5" s="540" t="s">
        <v>1003</v>
      </c>
      <c r="G5" s="540"/>
      <c r="K5" s="277"/>
    </row>
    <row r="6" spans="2:12" ht="102" customHeight="1" x14ac:dyDescent="0.15">
      <c r="B6" s="87" t="s">
        <v>1004</v>
      </c>
      <c r="C6" s="178" t="s">
        <v>1005</v>
      </c>
      <c r="D6" s="362" t="s">
        <v>1006</v>
      </c>
      <c r="E6" s="362">
        <f>(1237517/1526120)*100</f>
        <v>81.089101774434511</v>
      </c>
      <c r="F6" s="536"/>
      <c r="G6" s="536"/>
      <c r="L6" s="277"/>
    </row>
    <row r="7" spans="2:12" ht="87" customHeight="1" x14ac:dyDescent="0.25">
      <c r="B7" s="87" t="s">
        <v>1007</v>
      </c>
      <c r="C7" s="170" t="s">
        <v>1008</v>
      </c>
      <c r="D7" s="278" t="s">
        <v>1009</v>
      </c>
      <c r="E7" s="278">
        <f>(4487555404/ 4934381404) * 100</f>
        <v>90.944639998079893</v>
      </c>
      <c r="F7" s="536"/>
      <c r="G7" s="536"/>
      <c r="K7"/>
    </row>
    <row r="8" spans="2:12" ht="17.649999999999999" customHeight="1" x14ac:dyDescent="0.25">
      <c r="B8" s="537" t="s">
        <v>1010</v>
      </c>
      <c r="C8" s="537"/>
      <c r="D8" s="537"/>
      <c r="E8" s="537"/>
      <c r="F8" s="537"/>
      <c r="K8"/>
    </row>
    <row r="9" spans="2:12" ht="25.5" customHeight="1" x14ac:dyDescent="0.25">
      <c r="B9" s="538" t="s">
        <v>1011</v>
      </c>
      <c r="C9" s="538"/>
      <c r="D9" s="538"/>
      <c r="E9" s="538"/>
      <c r="F9" s="538"/>
      <c r="G9" s="538"/>
      <c r="K9"/>
    </row>
    <row r="10" spans="2:12" ht="24" customHeight="1" x14ac:dyDescent="0.25">
      <c r="B10" s="85" t="s">
        <v>1012</v>
      </c>
      <c r="C10" s="85" t="s">
        <v>995</v>
      </c>
      <c r="D10" s="85" t="s">
        <v>1013</v>
      </c>
      <c r="E10" s="85" t="s">
        <v>996</v>
      </c>
      <c r="F10" s="85" t="s">
        <v>997</v>
      </c>
      <c r="G10" s="85" t="s">
        <v>1014</v>
      </c>
      <c r="K10"/>
    </row>
    <row r="11" spans="2:12" ht="52.15" customHeight="1" x14ac:dyDescent="0.25">
      <c r="B11" s="192" t="s">
        <v>1015</v>
      </c>
      <c r="C11" s="178" t="s">
        <v>1016</v>
      </c>
      <c r="D11" s="279" t="s">
        <v>1017</v>
      </c>
      <c r="E11" s="358" t="s">
        <v>1018</v>
      </c>
      <c r="F11" s="358">
        <f>(14/22) * 100</f>
        <v>63.636363636363633</v>
      </c>
      <c r="G11" s="78"/>
      <c r="H11" s="535"/>
      <c r="I11" s="535"/>
      <c r="J11" s="535"/>
      <c r="K11"/>
    </row>
    <row r="12" spans="2:12" ht="52.15" customHeight="1" x14ac:dyDescent="0.25">
      <c r="B12" s="192" t="s">
        <v>1019</v>
      </c>
      <c r="C12" s="148" t="s">
        <v>1020</v>
      </c>
      <c r="D12" s="279" t="s">
        <v>1017</v>
      </c>
      <c r="E12" s="358" t="s">
        <v>1021</v>
      </c>
      <c r="F12" s="358">
        <f>(22/19) * 100</f>
        <v>115.78947368421053</v>
      </c>
      <c r="G12" s="78"/>
      <c r="I12" s="93"/>
      <c r="K12"/>
    </row>
    <row r="13" spans="2:12" ht="18" customHeight="1" x14ac:dyDescent="0.25">
      <c r="B13" s="88"/>
      <c r="C13" s="89"/>
      <c r="D13" s="90"/>
      <c r="E13" s="91"/>
      <c r="F13" s="92"/>
      <c r="G13" s="86"/>
      <c r="K13"/>
    </row>
    <row r="14" spans="2:12" ht="24.6" customHeight="1" x14ac:dyDescent="0.25">
      <c r="B14" s="538" t="s">
        <v>1022</v>
      </c>
      <c r="C14" s="538"/>
      <c r="D14" s="538"/>
      <c r="E14" s="538"/>
      <c r="F14" s="538"/>
      <c r="G14" s="538"/>
      <c r="K14"/>
    </row>
    <row r="15" spans="2:12" ht="40.15" customHeight="1" x14ac:dyDescent="0.25">
      <c r="B15" s="85" t="s">
        <v>1012</v>
      </c>
      <c r="C15" s="85" t="s">
        <v>995</v>
      </c>
      <c r="D15" s="85" t="s">
        <v>1013</v>
      </c>
      <c r="E15" s="85" t="s">
        <v>996</v>
      </c>
      <c r="F15" s="85" t="s">
        <v>997</v>
      </c>
      <c r="G15" s="85" t="s">
        <v>1014</v>
      </c>
      <c r="K15"/>
    </row>
    <row r="16" spans="2:12" ht="86.1" customHeight="1" x14ac:dyDescent="0.25">
      <c r="B16" s="160" t="s">
        <v>1023</v>
      </c>
      <c r="C16" s="160" t="s">
        <v>1024</v>
      </c>
      <c r="D16" s="171" t="s">
        <v>1025</v>
      </c>
      <c r="E16" s="359"/>
      <c r="F16" s="360"/>
      <c r="G16" s="79"/>
      <c r="K16"/>
    </row>
    <row r="17" spans="2:7" ht="128.25" customHeight="1" x14ac:dyDescent="0.15">
      <c r="B17" s="148" t="s">
        <v>1026</v>
      </c>
      <c r="C17" s="160" t="s">
        <v>1027</v>
      </c>
      <c r="D17" s="171" t="s">
        <v>1028</v>
      </c>
      <c r="E17" s="280" t="s">
        <v>1029</v>
      </c>
      <c r="F17" s="280">
        <f>(12/12) * 100</f>
        <v>100</v>
      </c>
      <c r="G17" s="78"/>
    </row>
  </sheetData>
  <mergeCells count="11">
    <mergeCell ref="F6:G6"/>
    <mergeCell ref="B1:G1"/>
    <mergeCell ref="B3:G3"/>
    <mergeCell ref="F4:G4"/>
    <mergeCell ref="F5:G5"/>
    <mergeCell ref="B2:G2"/>
    <mergeCell ref="H11:J11"/>
    <mergeCell ref="F7:G7"/>
    <mergeCell ref="B8:F8"/>
    <mergeCell ref="B9:G9"/>
    <mergeCell ref="B14:G14"/>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F58D2987AC6E9C4A8A99350B9AF326E5" ma:contentTypeVersion="19" ma:contentTypeDescription="Crear nuevo documento." ma:contentTypeScope="" ma:versionID="e5037bf9e555ad2a8aab6a544abf2397">
  <xsd:schema xmlns:xsd="http://www.w3.org/2001/XMLSchema" xmlns:xs="http://www.w3.org/2001/XMLSchema" xmlns:p="http://schemas.microsoft.com/office/2006/metadata/properties" xmlns:ns2="45a6640d-b113-4bb9-9fa9-69fe2b1a6be2" xmlns:ns3="80d37e3b-2df9-43b2-9480-18a689ef00cd" targetNamespace="http://schemas.microsoft.com/office/2006/metadata/properties" ma:root="true" ma:fieldsID="e8365a1700c9321e76be3eb6f80552aa" ns2:_="" ns3:_="">
    <xsd:import namespace="45a6640d-b113-4bb9-9fa9-69fe2b1a6be2"/>
    <xsd:import namespace="80d37e3b-2df9-43b2-9480-18a689ef00cd"/>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LengthInSeconds"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_Flow_SignoffStatu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5a6640d-b113-4bb9-9fa9-69fe2b1a6be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DateTaken" ma:index="14" nillable="true" ma:displayName="MediaServiceDateTaken" ma:hidden="true" ma:internalName="MediaServiceDateTake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_Flow_SignoffStatus" ma:index="19" nillable="true" ma:displayName="Estado de aprobación" ma:internalName="Estado_x0020_de_x0020_aprobaci_x00f3_n">
      <xsd:simpleType>
        <xsd:restriction base="dms:Text"/>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05e88ec3-9fe3-4c36-b54b-b0c9ca76411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0d37e3b-2df9-43b2-9480-18a689ef00cd" elementFormDefault="qualified">
    <xsd:import namespace="http://schemas.microsoft.com/office/2006/documentManagement/types"/>
    <xsd:import namespace="http://schemas.microsoft.com/office/infopath/2007/PartnerControls"/>
    <xsd:element name="SharedWithUsers" ma:index="2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Detalles de uso compartido" ma:internalName="SharedWithDetails" ma:readOnly="true">
      <xsd:simpleType>
        <xsd:restriction base="dms:Note">
          <xsd:maxLength value="255"/>
        </xsd:restriction>
      </xsd:simpleType>
    </xsd:element>
    <xsd:element name="TaxCatchAll" ma:index="24" nillable="true" ma:displayName="Taxonomy Catch All Column" ma:hidden="true" ma:list="{56da089a-6ef6-4f86-8312-f26e0ebc9866}" ma:internalName="TaxCatchAll" ma:showField="CatchAllData" ma:web="80d37e3b-2df9-43b2-9480-18a689ef00c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45a6640d-b113-4bb9-9fa9-69fe2b1a6be2" xsi:nil="true"/>
    <SharedWithUsers xmlns="80d37e3b-2df9-43b2-9480-18a689ef00cd">
      <UserInfo>
        <DisplayName>Catalina Alejandra Guerrero Torres</DisplayName>
        <AccountId>11</AccountId>
        <AccountType/>
      </UserInfo>
      <UserInfo>
        <DisplayName>María José Alvarado Andrade</DisplayName>
        <AccountId>44</AccountId>
        <AccountType/>
      </UserInfo>
    </SharedWithUsers>
    <MediaLengthInSeconds xmlns="45a6640d-b113-4bb9-9fa9-69fe2b1a6be2" xsi:nil="true"/>
    <TaxCatchAll xmlns="80d37e3b-2df9-43b2-9480-18a689ef00cd" xsi:nil="true"/>
    <lcf76f155ced4ddcb4097134ff3c332f xmlns="45a6640d-b113-4bb9-9fa9-69fe2b1a6be2">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29B5B269-D2BA-4F1B-A69B-F12934DE28D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5a6640d-b113-4bb9-9fa9-69fe2b1a6be2"/>
    <ds:schemaRef ds:uri="80d37e3b-2df9-43b2-9480-18a689ef00c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DCE7EA9-B82B-4C36-9069-676B41AFD6ED}">
  <ds:schemaRefs>
    <ds:schemaRef ds:uri="http://schemas.microsoft.com/sharepoint/v3/contenttype/forms"/>
  </ds:schemaRefs>
</ds:datastoreItem>
</file>

<file path=customXml/itemProps3.xml><?xml version="1.0" encoding="utf-8"?>
<ds:datastoreItem xmlns:ds="http://schemas.openxmlformats.org/officeDocument/2006/customXml" ds:itemID="{8F232992-18BA-4FF8-A473-7069B4A70481}">
  <ds:schemaRefs>
    <ds:schemaRef ds:uri="http://schemas.microsoft.com/office/2006/metadata/properties"/>
    <ds:schemaRef ds:uri="http://schemas.microsoft.com/office/infopath/2007/PartnerControls"/>
    <ds:schemaRef ds:uri="45a6640d-b113-4bb9-9fa9-69fe2b1a6be2"/>
    <ds:schemaRef ds:uri="80d37e3b-2df9-43b2-9480-18a689ef00c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10</vt:i4>
      </vt:variant>
    </vt:vector>
  </HeadingPairs>
  <TitlesOfParts>
    <vt:vector size="10" baseType="lpstr">
      <vt:lpstr>1. IDENTIFICACIÓN</vt:lpstr>
      <vt:lpstr>2. PRESUPUESTO</vt:lpstr>
      <vt:lpstr>3. OTROS APORTES</vt:lpstr>
      <vt:lpstr>4. RRHH</vt:lpstr>
      <vt:lpstr>5. COMPROMISOS</vt:lpstr>
      <vt:lpstr>6. ACTIVIDADES</vt:lpstr>
      <vt:lpstr>7. ESTABLECIMIENTOS</vt:lpstr>
      <vt:lpstr>8. TRANSPARENCIA</vt:lpstr>
      <vt:lpstr>9. INDICADORES</vt:lpstr>
      <vt:lpstr>10. LOGROS, HITOS Y DESAFÍOS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cote</dc:creator>
  <cp:keywords/>
  <dc:description/>
  <cp:lastModifiedBy>Camila Leyton</cp:lastModifiedBy>
  <cp:revision/>
  <dcterms:created xsi:type="dcterms:W3CDTF">2017-03-04T23:12:32Z</dcterms:created>
  <dcterms:modified xsi:type="dcterms:W3CDTF">2025-02-19T16:40:13Z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0x010100F58D2987AC6E9C4A8A99350B9AF326E5</vt:lpwstr>
  </property>
  <property fmtid="{D5CDD505-2E9C-101B-9397-08002B2CF9AE}" pid="3" name="ComplianceAssetId">
    <vt:lpwstr/>
  </property>
  <property fmtid="{D5CDD505-2E9C-101B-9397-08002B2CF9AE}" pid="4" name="_ExtendedDescription">
    <vt:lpwstr/>
  </property>
  <property fmtid="{D5CDD505-2E9C-101B-9397-08002B2CF9AE}" pid="5" name="TriggerFlowInfo">
    <vt:lpwstr/>
  </property>
  <property fmtid="{D5CDD505-2E9C-101B-9397-08002B2CF9AE}" pid="6" name="MediaServiceImageTags">
    <vt:lpwstr/>
  </property>
</Properties>
</file>